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Gebruikers Nieuw\Thies\IOU\Site bijdragen\"/>
    </mc:Choice>
  </mc:AlternateContent>
  <xr:revisionPtr revIDLastSave="0" documentId="8_{B2AF7DF7-6D30-4F1B-9C71-9709A21014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Blad1!$A$1:$BE$229</definedName>
  </definedNames>
  <calcPr calcId="191029"/>
</workbook>
</file>

<file path=xl/calcChain.xml><?xml version="1.0" encoding="utf-8"?>
<calcChain xmlns="http://schemas.openxmlformats.org/spreadsheetml/2006/main">
  <c r="AK177" i="1" l="1"/>
  <c r="AK118" i="1"/>
  <c r="T177" i="1"/>
  <c r="T118" i="1"/>
  <c r="T153" i="1" l="1"/>
  <c r="K3" i="1" l="1"/>
  <c r="T61" i="1" l="1"/>
  <c r="I3" i="1"/>
  <c r="P127" i="1" l="1"/>
  <c r="P128" i="1" s="1"/>
  <c r="P133" i="1" l="1"/>
  <c r="P134" i="1" s="1"/>
  <c r="P135" i="1" l="1"/>
  <c r="P129" i="1"/>
  <c r="I177" i="1"/>
  <c r="I118" i="1"/>
  <c r="I61" i="1"/>
  <c r="AK61" i="1"/>
  <c r="AD177" i="1"/>
  <c r="AD118" i="1"/>
  <c r="AD61" i="1"/>
  <c r="N177" i="1"/>
  <c r="N118" i="1"/>
  <c r="N61" i="1"/>
  <c r="S174" i="1"/>
  <c r="S115" i="1"/>
  <c r="S58" i="1"/>
  <c r="O174" i="1"/>
  <c r="O115" i="1"/>
  <c r="O58" i="1"/>
  <c r="K176" i="1"/>
  <c r="K117" i="1"/>
  <c r="K60" i="1"/>
  <c r="I176" i="1"/>
  <c r="I117" i="1"/>
  <c r="I60" i="1"/>
  <c r="Q153" i="1"/>
  <c r="AM124" i="1" l="1"/>
  <c r="AM125" i="1"/>
  <c r="AM126" i="1" l="1"/>
  <c r="AM128" i="1" s="1"/>
  <c r="AM129" i="1" l="1"/>
  <c r="AM131" i="1" l="1"/>
  <c r="AM130" i="1"/>
</calcChain>
</file>

<file path=xl/sharedStrings.xml><?xml version="1.0" encoding="utf-8"?>
<sst xmlns="http://schemas.openxmlformats.org/spreadsheetml/2006/main" count="776" uniqueCount="458">
  <si>
    <t xml:space="preserve">  </t>
  </si>
  <si>
    <t>Ort, Datum, Unterschrift Vermesser</t>
  </si>
  <si>
    <t>Allgemeines</t>
  </si>
  <si>
    <t>Erstvermessung</t>
  </si>
  <si>
    <t>Nachvermessung</t>
  </si>
  <si>
    <t>Datum</t>
  </si>
  <si>
    <t>Einzelvermessung in allen nachfolgenden Punkten.</t>
  </si>
  <si>
    <t>Unterscheidungsnummer im Boot entspricht Regel 6.1.</t>
  </si>
  <si>
    <t>Material</t>
  </si>
  <si>
    <t>Rumpf</t>
  </si>
  <si>
    <t>Innenschale</t>
  </si>
  <si>
    <t>Deck</t>
  </si>
  <si>
    <t xml:space="preserve"> Regel</t>
  </si>
  <si>
    <t>Bezeichnung</t>
  </si>
  <si>
    <t xml:space="preserve"> </t>
  </si>
  <si>
    <t>Spant 0 (Regel 7.2.2)</t>
  </si>
  <si>
    <t>Spant 2</t>
  </si>
  <si>
    <t>Spant 4</t>
  </si>
  <si>
    <t>Spant 6</t>
  </si>
  <si>
    <t>Spant 9</t>
  </si>
  <si>
    <t xml:space="preserve">Spant 0 </t>
  </si>
  <si>
    <t>Spant 8</t>
  </si>
  <si>
    <t>Steven</t>
  </si>
  <si>
    <t>3 ≤</t>
  </si>
  <si>
    <t>≤ 560</t>
  </si>
  <si>
    <t>Spant 0</t>
  </si>
  <si>
    <t>Hohle Stellen</t>
  </si>
  <si>
    <r>
      <t xml:space="preserve"> </t>
    </r>
    <r>
      <rPr>
        <b/>
        <sz val="8"/>
        <rFont val="Arial Narrow"/>
        <family val="2"/>
      </rPr>
      <t>Steven- und Kielband, Scheuerleiste</t>
    </r>
  </si>
  <si>
    <t>Schlitzweite</t>
  </si>
  <si>
    <t>Schwertbolzen</t>
  </si>
  <si>
    <t>Abstand von Spant 0</t>
  </si>
  <si>
    <t>Abstand von UKK</t>
  </si>
  <si>
    <t>Durchmesser</t>
  </si>
  <si>
    <t>mit Buchse</t>
  </si>
  <si>
    <t>Scheuerleiste</t>
  </si>
  <si>
    <t>vorderes Ende der Plicht</t>
  </si>
  <si>
    <t>Eindeckung (max. 50 mm unter Schandeckskante)</t>
  </si>
  <si>
    <t>hinteres Ende der Plicht</t>
  </si>
  <si>
    <t>Seitendecksbreiten mit Balkenbucht</t>
  </si>
  <si>
    <t>Wellenbrecher</t>
  </si>
  <si>
    <t>Höhe</t>
  </si>
  <si>
    <t>Seitenlänge</t>
  </si>
  <si>
    <t>Höhe achtern</t>
  </si>
  <si>
    <t>Fuβboden</t>
  </si>
  <si>
    <t>Mastfuβbolzen</t>
  </si>
  <si>
    <t>Auftrieb Holz</t>
  </si>
  <si>
    <t xml:space="preserve">Auftrieb Sandwich/Komp. </t>
  </si>
  <si>
    <t>Auftrieb Vollkunststoff</t>
  </si>
  <si>
    <t>Volumen je Kammer</t>
  </si>
  <si>
    <t>Feste Auftriebskörper</t>
  </si>
  <si>
    <t>Volumen je Körper</t>
  </si>
  <si>
    <t>[kg]</t>
  </si>
  <si>
    <t>[sec]</t>
  </si>
  <si>
    <t>G</t>
  </si>
  <si>
    <t>(2 Stellen)</t>
  </si>
  <si>
    <t>(3 Stellen)</t>
  </si>
  <si>
    <t>(4 Stellen)</t>
  </si>
  <si>
    <t>[m]</t>
  </si>
  <si>
    <t>h = d - a</t>
  </si>
  <si>
    <t>(1 Stelle)</t>
  </si>
  <si>
    <t>Min ≤</t>
  </si>
  <si>
    <t>[sec²]</t>
  </si>
  <si>
    <t>[m²]</t>
  </si>
  <si>
    <t xml:space="preserve">            (Stellen = Nachkommastellen)  </t>
  </si>
  <si>
    <t>Meβwert</t>
  </si>
  <si>
    <t xml:space="preserve"> Alle Gewichte durch Schlagzahlen mit Gewicht in kg</t>
  </si>
  <si>
    <t xml:space="preserve"> Einfache Sichtkontrolle der Gewichte und</t>
  </si>
  <si>
    <t>Anbringung, Anzahl, Gewicht</t>
  </si>
  <si>
    <t>kg</t>
  </si>
  <si>
    <t xml:space="preserve"> Summe</t>
  </si>
  <si>
    <r>
      <t xml:space="preserve"> </t>
    </r>
    <r>
      <rPr>
        <b/>
        <sz val="8"/>
        <rFont val="Arial Narrow"/>
        <family val="2"/>
      </rPr>
      <t>Ruderanlage</t>
    </r>
  </si>
  <si>
    <t>Schwertdicke</t>
  </si>
  <si>
    <t>Schwertform</t>
  </si>
  <si>
    <t>Radius</t>
  </si>
  <si>
    <t>Sehne</t>
  </si>
  <si>
    <t>Radius hinten</t>
  </si>
  <si>
    <t>Radius unten</t>
  </si>
  <si>
    <t>Profilierung vorne</t>
  </si>
  <si>
    <t>Profilierung hinten</t>
  </si>
  <si>
    <t xml:space="preserve">Winkel Vorkante </t>
  </si>
  <si>
    <t>Schwert (Schablone)</t>
  </si>
  <si>
    <t>Absenkbereich</t>
  </si>
  <si>
    <t>Absenkanschlag</t>
  </si>
  <si>
    <t>Absenkmarkierung</t>
  </si>
  <si>
    <t>Ruderblattform</t>
  </si>
  <si>
    <t>Gewicht</t>
  </si>
  <si>
    <r>
      <t xml:space="preserve"> </t>
    </r>
    <r>
      <rPr>
        <b/>
        <sz val="8"/>
        <rFont val="Arial Narrow"/>
        <family val="2"/>
      </rPr>
      <t>Groβbaum</t>
    </r>
  </si>
  <si>
    <t xml:space="preserve"> Mast vermessen</t>
  </si>
  <si>
    <t>Material und Mastnut</t>
  </si>
  <si>
    <t xml:space="preserve"> Nicht permanent gebogen</t>
  </si>
  <si>
    <t xml:space="preserve"> Mast gestempelt</t>
  </si>
  <si>
    <t>i.O.</t>
  </si>
  <si>
    <t xml:space="preserve"> Groβbaum gestempelt</t>
  </si>
  <si>
    <t>Meβmarke III</t>
  </si>
  <si>
    <t xml:space="preserve"> Stopper vorhanden</t>
  </si>
  <si>
    <t>Profildurchmesser</t>
  </si>
  <si>
    <t>1 Vorstag, 2 Wanten</t>
  </si>
  <si>
    <t>Schleppleine</t>
  </si>
  <si>
    <t>Festmacherleine</t>
  </si>
  <si>
    <t>Schwimmweste</t>
  </si>
  <si>
    <t>Anordnung</t>
  </si>
  <si>
    <t xml:space="preserve"> 13.3.1</t>
  </si>
  <si>
    <t>Klassenzeichen</t>
  </si>
  <si>
    <t>Abmessungen und Farbe</t>
  </si>
  <si>
    <t xml:space="preserve">Abmessungen </t>
  </si>
  <si>
    <t xml:space="preserve"> 13.3.2</t>
  </si>
  <si>
    <t xml:space="preserve"> 13.3.3</t>
  </si>
  <si>
    <t xml:space="preserve"> 13.3.4</t>
  </si>
  <si>
    <t xml:space="preserve"> 13.3.6</t>
  </si>
  <si>
    <t xml:space="preserve"> 13.3.3.a</t>
  </si>
  <si>
    <t xml:space="preserve"> 13.3.3.b</t>
  </si>
  <si>
    <t xml:space="preserve"> 13.3.3.c</t>
  </si>
  <si>
    <t>Mittelbreite</t>
  </si>
  <si>
    <t>Achterliekteilung</t>
  </si>
  <si>
    <t>Anzahl Fenster</t>
  </si>
  <si>
    <t>Bemerkung</t>
  </si>
  <si>
    <t xml:space="preserve"> Bemerkung</t>
  </si>
  <si>
    <t xml:space="preserve"> Ort, Datum, Unterschrift Vermesser</t>
  </si>
  <si>
    <t xml:space="preserve">   Serien-Nr. / Segel-Nr.</t>
  </si>
  <si>
    <t xml:space="preserve">   Baujahr</t>
  </si>
  <si>
    <t xml:space="preserve">   Hinweise zum Ausfüllen</t>
  </si>
  <si>
    <t xml:space="preserve">   Felder für Meβwerte sind vollständig auszufüllen.</t>
  </si>
  <si>
    <t xml:space="preserve">   Es wird eindringlich auf die Regel 5 hingewiesen.</t>
  </si>
  <si>
    <t xml:space="preserve">  sind anzukreuzen, wenn die Aussage zutrifft.</t>
  </si>
  <si>
    <t xml:space="preserve">   Kästchen</t>
  </si>
  <si>
    <r>
      <t xml:space="preserve">   </t>
    </r>
    <r>
      <rPr>
        <sz val="16"/>
        <rFont val="Arial Narrow"/>
        <family val="2"/>
      </rPr>
      <t>Olympia-Jolle (O-Jolle)</t>
    </r>
  </si>
  <si>
    <r>
      <t xml:space="preserve">   </t>
    </r>
    <r>
      <rPr>
        <b/>
        <sz val="8"/>
        <rFont val="Arial Narrow"/>
        <family val="2"/>
      </rPr>
      <t>Rumpf, Rumpfform</t>
    </r>
  </si>
  <si>
    <t xml:space="preserve">   Regel</t>
  </si>
  <si>
    <t xml:space="preserve">   Deck &amp; Plicht</t>
  </si>
  <si>
    <t xml:space="preserve">   Gewicht, Schwerpunkslage, Schwingtest</t>
  </si>
  <si>
    <t xml:space="preserve">   Ausgleichsgewichte</t>
  </si>
  <si>
    <r>
      <t xml:space="preserve">   </t>
    </r>
    <r>
      <rPr>
        <b/>
        <sz val="8"/>
        <rFont val="Arial Narrow"/>
        <family val="2"/>
      </rPr>
      <t>Schwert</t>
    </r>
  </si>
  <si>
    <t xml:space="preserve">   Mast</t>
  </si>
  <si>
    <t xml:space="preserve">   Stehendes und Laufendes Gut</t>
  </si>
  <si>
    <t xml:space="preserve">   12.1</t>
  </si>
  <si>
    <t xml:space="preserve">   12.4</t>
  </si>
  <si>
    <t xml:space="preserve">   6.3</t>
  </si>
  <si>
    <t xml:space="preserve">   6.4</t>
  </si>
  <si>
    <t xml:space="preserve">   6.5</t>
  </si>
  <si>
    <t xml:space="preserve">   Sonstiges</t>
  </si>
  <si>
    <t xml:space="preserve">  Klasse erlassenen Vorschriften vermessen habe.</t>
  </si>
  <si>
    <t xml:space="preserve">  Ort, Datum</t>
  </si>
  <si>
    <t xml:space="preserve">  Name (Druckbuchstaben)</t>
  </si>
  <si>
    <t xml:space="preserve">  Unterschrift</t>
  </si>
  <si>
    <t xml:space="preserve">  Stempel</t>
  </si>
  <si>
    <t>Ausfüllen</t>
  </si>
  <si>
    <t>Spant 8 (Regel 7.2.2)</t>
  </si>
  <si>
    <t xml:space="preserve">   Auftriebskammern</t>
  </si>
  <si>
    <t xml:space="preserve">   Segel</t>
  </si>
  <si>
    <t xml:space="preserve"> (nur auszufüllen, falls Segel extra zu vermessen)     </t>
  </si>
  <si>
    <t>x</t>
  </si>
  <si>
    <r>
      <t xml:space="preserve">        </t>
    </r>
    <r>
      <rPr>
        <b/>
        <sz val="8"/>
        <rFont val="Arial Narrow"/>
        <family val="2"/>
      </rPr>
      <t>64 =</t>
    </r>
  </si>
  <si>
    <r>
      <t xml:space="preserve">      </t>
    </r>
    <r>
      <rPr>
        <b/>
        <sz val="8"/>
        <rFont val="Arial Narrow"/>
        <family val="2"/>
      </rPr>
      <t xml:space="preserve">180 =  </t>
    </r>
  </si>
  <si>
    <t xml:space="preserve"> Meβblatt 1</t>
  </si>
  <si>
    <t xml:space="preserve"> Meβblatt 2</t>
  </si>
  <si>
    <t xml:space="preserve"> Meβblatt 3</t>
  </si>
  <si>
    <t xml:space="preserve"> Meβblatt 4</t>
  </si>
  <si>
    <t>[kg m²]</t>
  </si>
  <si>
    <r>
      <t>Summe S</t>
    </r>
    <r>
      <rPr>
        <vertAlign val="subscript"/>
        <sz val="8"/>
        <rFont val="Arial Narrow"/>
        <family val="2"/>
      </rPr>
      <t>1</t>
    </r>
  </si>
  <si>
    <r>
      <t>Summe S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 </t>
    </r>
  </si>
  <si>
    <r>
      <t>X</t>
    </r>
    <r>
      <rPr>
        <vertAlign val="subscript"/>
        <sz val="8"/>
        <rFont val="Arial Narrow"/>
        <family val="2"/>
      </rPr>
      <t xml:space="preserve">2 </t>
    </r>
    <r>
      <rPr>
        <sz val="8"/>
        <rFont val="Arial Narrow"/>
        <family val="2"/>
      </rPr>
      <t>= M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² </t>
    </r>
  </si>
  <si>
    <r>
      <t>X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 = M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² </t>
    </r>
  </si>
  <si>
    <r>
      <t>N = X</t>
    </r>
    <r>
      <rPr>
        <vertAlign val="subscript"/>
        <sz val="8"/>
        <rFont val="Arial Narrow"/>
        <family val="2"/>
      </rPr>
      <t xml:space="preserve">2 </t>
    </r>
    <r>
      <rPr>
        <sz val="8"/>
        <rFont val="Arial Narrow"/>
        <family val="2"/>
      </rPr>
      <t>- X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 + 1,6103</t>
    </r>
  </si>
  <si>
    <r>
      <t>T1</t>
    </r>
    <r>
      <rPr>
        <vertAlign val="subscript"/>
        <sz val="8"/>
        <rFont val="Arial Narrow"/>
        <family val="2"/>
      </rPr>
      <t>1</t>
    </r>
  </si>
  <si>
    <r>
      <t>T1</t>
    </r>
    <r>
      <rPr>
        <vertAlign val="subscript"/>
        <sz val="8"/>
        <rFont val="Arial Narrow"/>
        <family val="2"/>
      </rPr>
      <t>2</t>
    </r>
  </si>
  <si>
    <r>
      <t>T1</t>
    </r>
    <r>
      <rPr>
        <vertAlign val="subscript"/>
        <sz val="8"/>
        <rFont val="Arial Narrow"/>
        <family val="2"/>
      </rPr>
      <t>3</t>
    </r>
  </si>
  <si>
    <r>
      <t>T2</t>
    </r>
    <r>
      <rPr>
        <vertAlign val="subscript"/>
        <sz val="8"/>
        <rFont val="Arial Narrow"/>
        <family val="2"/>
      </rPr>
      <t>1</t>
    </r>
  </si>
  <si>
    <r>
      <t>T2</t>
    </r>
    <r>
      <rPr>
        <vertAlign val="subscript"/>
        <sz val="8"/>
        <rFont val="Arial Narrow"/>
        <family val="2"/>
      </rPr>
      <t>2</t>
    </r>
  </si>
  <si>
    <r>
      <t>T2</t>
    </r>
    <r>
      <rPr>
        <vertAlign val="subscript"/>
        <sz val="8"/>
        <rFont val="Arial Narrow"/>
        <family val="2"/>
      </rPr>
      <t>3</t>
    </r>
  </si>
  <si>
    <t xml:space="preserve">  ≤ 10 kg</t>
  </si>
  <si>
    <t>Decksbreite (Schandeckslinie)</t>
  </si>
  <si>
    <t xml:space="preserve">   Schwertkasten, Schwertbolzen</t>
  </si>
  <si>
    <t>Oberkante über IKS</t>
  </si>
  <si>
    <t>unabhängige Kammern</t>
  </si>
  <si>
    <t xml:space="preserve"> Klappen klappen seitlich oder nach oben</t>
  </si>
  <si>
    <t xml:space="preserve"> Bolzenloch innerhalb Mastprofil</t>
  </si>
  <si>
    <t>Unterscheidungsnummer</t>
  </si>
  <si>
    <t>= 180</t>
  </si>
  <si>
    <t>= 64</t>
  </si>
  <si>
    <t>Ort, Datum, Unterschrift Technischer Obmann IOU</t>
  </si>
  <si>
    <t xml:space="preserve">   Durchmesser</t>
  </si>
  <si>
    <t xml:space="preserve">  Erklärung des Vermessers</t>
  </si>
  <si>
    <t xml:space="preserve">  Ich bescheinige hiermit, daβ ich diese O-Jolle nach den für diese </t>
  </si>
  <si>
    <t>Die allgemeinen Anforderungen der Regeln 1-14 sind erfüllt.</t>
  </si>
  <si>
    <r>
      <t xml:space="preserve">   Regelerfüllung</t>
    </r>
    <r>
      <rPr>
        <sz val="8"/>
        <rFont val="Arial Narrow"/>
        <family val="2"/>
      </rPr>
      <t xml:space="preserve"> (alle dimensionslos angegebenen Werte in [mm]).</t>
    </r>
  </si>
  <si>
    <t>≤ Max</t>
  </si>
  <si>
    <t xml:space="preserve">Länge über alles </t>
  </si>
  <si>
    <t>4990 ≤</t>
  </si>
  <si>
    <t>≤ 5010</t>
  </si>
  <si>
    <t>Kielsprung über Basis</t>
  </si>
  <si>
    <t>918 ≤</t>
  </si>
  <si>
    <t>≤ 950</t>
  </si>
  <si>
    <t>1424 ≤</t>
  </si>
  <si>
    <t>≤ 1456</t>
  </si>
  <si>
    <t>56 ≤</t>
  </si>
  <si>
    <t>≤ 66</t>
  </si>
  <si>
    <t>1644 ≤</t>
  </si>
  <si>
    <t>≤ 1676</t>
  </si>
  <si>
    <t>≤ 13</t>
  </si>
  <si>
    <t>1462 ≤</t>
  </si>
  <si>
    <t>≤ 1494</t>
  </si>
  <si>
    <t>16 ≤</t>
  </si>
  <si>
    <t>≤ 26</t>
  </si>
  <si>
    <t>916 ≤</t>
  </si>
  <si>
    <t>≤ 948</t>
  </si>
  <si>
    <t>Schablonen-Toleranz (Auβenhaut-Schablone ≤ 16)</t>
  </si>
  <si>
    <t>Seite Deck über Basis (Schandeckslinie)</t>
  </si>
  <si>
    <t>503 ≤</t>
  </si>
  <si>
    <t>475 ≤</t>
  </si>
  <si>
    <t>468 ≤</t>
  </si>
  <si>
    <t>≤ 496</t>
  </si>
  <si>
    <t>489 ≤</t>
  </si>
  <si>
    <t>≤ 518</t>
  </si>
  <si>
    <t>575 ≤</t>
  </si>
  <si>
    <t>≤ 610</t>
  </si>
  <si>
    <t>≤ 1</t>
  </si>
  <si>
    <t>50 ≤</t>
  </si>
  <si>
    <t>≤ 86</t>
  </si>
  <si>
    <t>11,5 ≤</t>
  </si>
  <si>
    <t>≤ 12,5</t>
  </si>
  <si>
    <t>≤ 16</t>
  </si>
  <si>
    <t xml:space="preserve"> -10 ≤</t>
  </si>
  <si>
    <t>≤ 10</t>
  </si>
  <si>
    <t>30 ≤</t>
  </si>
  <si>
    <t>≤ 50</t>
  </si>
  <si>
    <t>750 ≤</t>
  </si>
  <si>
    <t>20 ≤</t>
  </si>
  <si>
    <t>820 ≤</t>
  </si>
  <si>
    <t>≤ 840</t>
  </si>
  <si>
    <t>≤ 230</t>
  </si>
  <si>
    <t>370 ≤</t>
  </si>
  <si>
    <t>≤ 390</t>
  </si>
  <si>
    <t>½ Breiten</t>
  </si>
  <si>
    <t>280 ≤</t>
  </si>
  <si>
    <t>≤ 300</t>
  </si>
  <si>
    <t>440 ≤</t>
  </si>
  <si>
    <t>220 ≤</t>
  </si>
  <si>
    <t>≤ 240</t>
  </si>
  <si>
    <t>510 ≤</t>
  </si>
  <si>
    <t>390 ≤</t>
  </si>
  <si>
    <t>230 ≤</t>
  </si>
  <si>
    <t>285 ≤</t>
  </si>
  <si>
    <t>175 ≤</t>
  </si>
  <si>
    <t>≤ 113</t>
  </si>
  <si>
    <t>150 l ≤</t>
  </si>
  <si>
    <t>2 Stck ≤</t>
  </si>
  <si>
    <t>200 l ≤</t>
  </si>
  <si>
    <t>25 l ≤</t>
  </si>
  <si>
    <t>300 l ≤</t>
  </si>
  <si>
    <t>3 Stck ≤</t>
  </si>
  <si>
    <t>50 l ≤</t>
  </si>
  <si>
    <t>2,150 ≤</t>
  </si>
  <si>
    <t>≤ 2,350</t>
  </si>
  <si>
    <t>0,240 ≤</t>
  </si>
  <si>
    <t>ρ = √ ρ²</t>
  </si>
  <si>
    <t>1,270 ≤</t>
  </si>
  <si>
    <t>258 ≤</t>
  </si>
  <si>
    <t xml:space="preserve"> Beschläge und Spiegelöffnungen</t>
  </si>
  <si>
    <t>Anzahl Lenzöffnungen</t>
  </si>
  <si>
    <t>≤ 2 Stck</t>
  </si>
  <si>
    <t>Fläche je Öffnung</t>
  </si>
  <si>
    <t>≤ 150 cm²</t>
  </si>
  <si>
    <t xml:space="preserve"> Markierungen möglich</t>
  </si>
  <si>
    <t>Stück</t>
  </si>
  <si>
    <t>5 ≤</t>
  </si>
  <si>
    <t>≤ 6,5</t>
  </si>
  <si>
    <t>945 ≤</t>
  </si>
  <si>
    <t>≤ 955</t>
  </si>
  <si>
    <t>1185 ≤</t>
  </si>
  <si>
    <t>≤ 1195</t>
  </si>
  <si>
    <t>≤ 90</t>
  </si>
  <si>
    <r>
      <t>≤ 15</t>
    </r>
    <r>
      <rPr>
        <sz val="10"/>
        <rFont val="Arial"/>
        <family val="2"/>
      </rPr>
      <t/>
    </r>
  </si>
  <si>
    <t>Drehpunkt Höhe</t>
  </si>
  <si>
    <t>17° ≤</t>
  </si>
  <si>
    <t>6 kg ≤</t>
  </si>
  <si>
    <t xml:space="preserve"> Groβbaum vermessen</t>
  </si>
  <si>
    <t xml:space="preserve">Länge des Groβbaumes </t>
  </si>
  <si>
    <t>≤ 3500</t>
  </si>
  <si>
    <t xml:space="preserve">Meβmarke I  über Bolzen  </t>
  </si>
  <si>
    <t>705 ≤</t>
  </si>
  <si>
    <t>≤ 3400</t>
  </si>
  <si>
    <t xml:space="preserve">Meβmarke II über Bolzen  </t>
  </si>
  <si>
    <t>6795 ≤</t>
  </si>
  <si>
    <t>≤ 6805</t>
  </si>
  <si>
    <t>Angriffspunkt Wanten und Vorstag über Bolzen</t>
  </si>
  <si>
    <t>Höhe des Schnittpunktes</t>
  </si>
  <si>
    <t>4895 ≤</t>
  </si>
  <si>
    <t>≤ 4915</t>
  </si>
  <si>
    <t>≤ 100</t>
  </si>
  <si>
    <t>8 kg ≤</t>
  </si>
  <si>
    <t xml:space="preserve"> Lümmelbeschlag fixiert Oberkante Baum zwischen</t>
  </si>
  <si>
    <t>den Meβmarken I und II</t>
  </si>
  <si>
    <t>Angriffspunkt über Deck</t>
  </si>
  <si>
    <t xml:space="preserve"> Ausrüstung</t>
  </si>
  <si>
    <t xml:space="preserve">   Länge</t>
  </si>
  <si>
    <t>15 m ≤</t>
  </si>
  <si>
    <t>≤ 570</t>
  </si>
  <si>
    <t xml:space="preserve">   Länge ab Bug</t>
  </si>
  <si>
    <t>5 m ≤</t>
  </si>
  <si>
    <t>Ösfaβvolumen</t>
  </si>
  <si>
    <t>3 ltr ≤</t>
  </si>
  <si>
    <t>Paddel-Länge</t>
  </si>
  <si>
    <t>1 m ≤</t>
  </si>
  <si>
    <t>Achterlieklänge</t>
  </si>
  <si>
    <t>≤ 6400</t>
  </si>
  <si>
    <t>≤ 2090</t>
  </si>
  <si>
    <t>Nationalitätsbuchstaben</t>
  </si>
  <si>
    <t>Länge mittlere   LTn</t>
  </si>
  <si>
    <t>≤ 830</t>
  </si>
  <si>
    <t>≤ 150</t>
  </si>
  <si>
    <t>≤ 3 Stck</t>
  </si>
  <si>
    <t>Summe der Flächen</t>
  </si>
  <si>
    <t>≤ 0,40 m²</t>
  </si>
  <si>
    <t xml:space="preserve"> Mastkontroller vorhanden</t>
  </si>
  <si>
    <t>Segelkopfbreite</t>
  </si>
  <si>
    <t>Decksmittellinie (Abw.)</t>
  </si>
  <si>
    <t>unter Schandeck</t>
  </si>
  <si>
    <t xml:space="preserve"> und Segel-Nr. markiert </t>
  </si>
  <si>
    <t xml:space="preserve"> Meβmarken fest angebracht bzw. markiert</t>
  </si>
  <si>
    <t xml:space="preserve">d </t>
  </si>
  <si>
    <t xml:space="preserve">L </t>
  </si>
  <si>
    <t>Holz</t>
  </si>
  <si>
    <t>&gt; 200</t>
  </si>
  <si>
    <r>
      <t xml:space="preserve">Höhe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Breite</t>
    </r>
  </si>
  <si>
    <r>
      <t xml:space="preserve">Ausladung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Dicke</t>
    </r>
  </si>
  <si>
    <r>
      <t xml:space="preserve">≤ 5 </t>
    </r>
    <r>
      <rPr>
        <b/>
        <sz val="8"/>
        <rFont val="Arial Narrow"/>
        <family val="2"/>
      </rPr>
      <t xml:space="preserve">· </t>
    </r>
    <r>
      <rPr>
        <sz val="8"/>
        <rFont val="Arial Narrow"/>
        <family val="2"/>
      </rPr>
      <t>15</t>
    </r>
  </si>
  <si>
    <r>
      <t xml:space="preserve">≤ 50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40</t>
    </r>
  </si>
  <si>
    <r>
      <t xml:space="preserve">≤ 50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80</t>
    </r>
    <r>
      <rPr>
        <sz val="10"/>
        <rFont val="Arial"/>
        <family val="2"/>
      </rPr>
      <t/>
    </r>
  </si>
  <si>
    <t>·</t>
  </si>
  <si>
    <r>
      <t xml:space="preserve">Z = 0,2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X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 + 0,1610</t>
    </r>
  </si>
  <si>
    <r>
      <t xml:space="preserve">a = Z </t>
    </r>
    <r>
      <rPr>
        <b/>
        <sz val="8"/>
        <rFont val="Arial Narrow"/>
        <family val="2"/>
      </rPr>
      <t>:</t>
    </r>
    <r>
      <rPr>
        <sz val="8"/>
        <rFont val="Arial Narrow"/>
        <family val="2"/>
      </rPr>
      <t xml:space="preserve"> N</t>
    </r>
  </si>
  <si>
    <r>
      <t xml:space="preserve">ρ² = a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(0,2484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X</t>
    </r>
    <r>
      <rPr>
        <vertAlign val="sub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- a) </t>
    </r>
  </si>
  <si>
    <r>
      <t xml:space="preserve">J = G </t>
    </r>
    <r>
      <rPr>
        <b/>
        <sz val="8"/>
        <rFont val="Arial Narrow"/>
        <family val="2"/>
      </rPr>
      <t>·</t>
    </r>
    <r>
      <rPr>
        <sz val="8"/>
        <rFont val="Arial Narrow"/>
        <family val="2"/>
      </rPr>
      <t xml:space="preserve"> ρ²</t>
    </r>
  </si>
  <si>
    <t>8 mm ≤</t>
  </si>
  <si>
    <t>Länge äuβere   LTn</t>
  </si>
  <si>
    <t>Lattentaschen  (LTn)</t>
  </si>
  <si>
    <t>Decksbalkenbucht Spant 0</t>
  </si>
  <si>
    <t xml:space="preserve">  J</t>
  </si>
  <si>
    <r>
      <t>Mittelwert M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 = S</t>
    </r>
    <r>
      <rPr>
        <vertAlign val="subscript"/>
        <sz val="8"/>
        <rFont val="Arial Narrow"/>
        <family val="2"/>
      </rPr>
      <t>1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:</t>
    </r>
    <r>
      <rPr>
        <sz val="8"/>
        <rFont val="Arial Narrow"/>
        <family val="2"/>
      </rPr>
      <t xml:space="preserve"> 30 [sec]</t>
    </r>
  </si>
  <si>
    <r>
      <t>Mittelwert M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 = S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:</t>
    </r>
    <r>
      <rPr>
        <sz val="8"/>
        <rFont val="Arial Narrow"/>
        <family val="2"/>
      </rPr>
      <t xml:space="preserve"> 30 [sec]</t>
    </r>
  </si>
  <si>
    <t xml:space="preserve">   </t>
  </si>
  <si>
    <t xml:space="preserve">   Für jeden der Meβwerte wird die Schwingzeit über 10 Perioden gemessen. Die gemessenen Werte wirden in das Meβblatt eingetragen.</t>
  </si>
  <si>
    <t xml:space="preserve">  Unstimmigkeiten habe ich kenntlich gemacht oder vermerkt.</t>
  </si>
  <si>
    <t xml:space="preserve">   8.1.3</t>
  </si>
  <si>
    <t xml:space="preserve">   8.1.4</t>
  </si>
  <si>
    <t xml:space="preserve"> 8.1.4.3 (III)</t>
  </si>
  <si>
    <t xml:space="preserve">   8.1.5 (I)</t>
  </si>
  <si>
    <t xml:space="preserve">         (III)</t>
  </si>
  <si>
    <t xml:space="preserve"> 8.1.6</t>
  </si>
  <si>
    <t>≤ 20</t>
  </si>
  <si>
    <t xml:space="preserve">   8.2.1 (I)</t>
  </si>
  <si>
    <t xml:space="preserve">          (II)</t>
  </si>
  <si>
    <t xml:space="preserve">   8.2.2</t>
  </si>
  <si>
    <r>
      <t>Vordecksl</t>
    </r>
    <r>
      <rPr>
        <sz val="8"/>
        <rFont val="Calibri"/>
        <family val="2"/>
      </rPr>
      <t>änge</t>
    </r>
  </si>
  <si>
    <t>1280 ≤</t>
  </si>
  <si>
    <t>≤ 1300</t>
  </si>
  <si>
    <t xml:space="preserve">   8.2.3</t>
  </si>
  <si>
    <t>Achterdeckslänge</t>
  </si>
  <si>
    <t xml:space="preserve">   8.2.4 (I)</t>
  </si>
  <si>
    <t xml:space="preserve">         (IV)</t>
  </si>
  <si>
    <t xml:space="preserve">          (V)</t>
  </si>
  <si>
    <t xml:space="preserve">         (VI)</t>
  </si>
  <si>
    <t xml:space="preserve">        (VII)</t>
  </si>
  <si>
    <t>Plichtreling</t>
  </si>
  <si>
    <t>≤ 15</t>
  </si>
  <si>
    <t>≤ 30</t>
  </si>
  <si>
    <t xml:space="preserve"> 8.2.5</t>
  </si>
  <si>
    <t xml:space="preserve"> 8.2.6</t>
  </si>
  <si>
    <t xml:space="preserve">         (II)</t>
  </si>
  <si>
    <t xml:space="preserve"> 8.2.8</t>
  </si>
  <si>
    <t xml:space="preserve">   8.3  (I)</t>
  </si>
  <si>
    <t xml:space="preserve">        (II)</t>
  </si>
  <si>
    <t xml:space="preserve">     (III)</t>
  </si>
  <si>
    <t xml:space="preserve">   11.1</t>
  </si>
  <si>
    <t xml:space="preserve">   11.2</t>
  </si>
  <si>
    <t xml:space="preserve"> 11.2 (I)</t>
  </si>
  <si>
    <t xml:space="preserve">   11.3 (III)</t>
  </si>
  <si>
    <t xml:space="preserve">          (IV)</t>
  </si>
  <si>
    <t xml:space="preserve"> 15.3 (I)</t>
  </si>
  <si>
    <t xml:space="preserve"> (II)</t>
  </si>
  <si>
    <t xml:space="preserve">   9.1</t>
  </si>
  <si>
    <t xml:space="preserve">   9.2</t>
  </si>
  <si>
    <t xml:space="preserve">   9.3</t>
  </si>
  <si>
    <t xml:space="preserve">   9.4</t>
  </si>
  <si>
    <t xml:space="preserve">   9.5</t>
  </si>
  <si>
    <t xml:space="preserve">   9.6 (I)</t>
  </si>
  <si>
    <t xml:space="preserve">   12.</t>
  </si>
  <si>
    <t xml:space="preserve">   12.2</t>
  </si>
  <si>
    <t xml:space="preserve">   12.3 (I)</t>
  </si>
  <si>
    <t xml:space="preserve">   12.5</t>
  </si>
  <si>
    <t xml:space="preserve">   12.6</t>
  </si>
  <si>
    <t xml:space="preserve"> 13.</t>
  </si>
  <si>
    <t xml:space="preserve"> 13.1</t>
  </si>
  <si>
    <t xml:space="preserve"> 13.3 (1)</t>
  </si>
  <si>
    <t xml:space="preserve"> 13.4</t>
  </si>
  <si>
    <t xml:space="preserve"> 13.5</t>
  </si>
  <si>
    <t xml:space="preserve"> 13.2 </t>
  </si>
  <si>
    <t xml:space="preserve">   14.1</t>
  </si>
  <si>
    <t xml:space="preserve">   14.2</t>
  </si>
  <si>
    <t xml:space="preserve">Zusätzliche Verstagungen                        </t>
  </si>
  <si>
    <t>sind nicht zulässig</t>
  </si>
  <si>
    <t xml:space="preserve"> 17.1</t>
  </si>
  <si>
    <t xml:space="preserve">          (III)</t>
  </si>
  <si>
    <t xml:space="preserve">   12.7</t>
  </si>
  <si>
    <t xml:space="preserve">         (I)</t>
  </si>
  <si>
    <t xml:space="preserve">       (III)</t>
  </si>
  <si>
    <t xml:space="preserve">       (IV)</t>
  </si>
  <si>
    <t>Sneek,</t>
  </si>
  <si>
    <t>Heerenveen,</t>
  </si>
  <si>
    <t>Meter</t>
  </si>
  <si>
    <t>NED</t>
  </si>
  <si>
    <t xml:space="preserve"> 8.1.7 (I)</t>
  </si>
  <si>
    <t xml:space="preserve">        (III)</t>
  </si>
  <si>
    <t>Länge</t>
  </si>
  <si>
    <t>≤ 1100</t>
  </si>
  <si>
    <t xml:space="preserve"> von Spant 0 </t>
  </si>
  <si>
    <t>≤ 528</t>
  </si>
  <si>
    <t>≤ 500</t>
  </si>
  <si>
    <t>528 ≤</t>
  </si>
  <si>
    <t>2895 ≤</t>
  </si>
  <si>
    <t>≤ 2905</t>
  </si>
  <si>
    <t>NVT</t>
  </si>
  <si>
    <t>vor mitte Schwertbolzen</t>
  </si>
  <si>
    <t>951 ≤</t>
  </si>
  <si>
    <t>≤ 961</t>
  </si>
  <si>
    <t>Abstand mitte mastbolzen</t>
  </si>
  <si>
    <r>
      <t xml:space="preserve">uitzondering van regel 8.1.4, tolerantie op de romvorm was </t>
    </r>
    <r>
      <rPr>
        <sz val="8"/>
        <rFont val="Calibri"/>
        <family val="2"/>
      </rPr>
      <t xml:space="preserve">± 5 mm en </t>
    </r>
    <r>
      <rPr>
        <sz val="15.2"/>
        <rFont val="Arial Narrow"/>
        <family val="2"/>
      </rPr>
      <t xml:space="preserve"> </t>
    </r>
  </si>
  <si>
    <t>jollen dienen te worden gemeten met hele mallen is de rompvorm geborgd.</t>
  </si>
  <si>
    <t>Meetblad hermeting jol gebouwd 1936 tot 1984.</t>
  </si>
  <si>
    <t xml:space="preserve">Maat hart zwaardbout gemeten vanuit spant 0 en hart mastbout gemeten  </t>
  </si>
  <si>
    <t xml:space="preserve">   Bouwer</t>
  </si>
  <si>
    <t>Bouwman</t>
  </si>
  <si>
    <r>
      <t xml:space="preserve">vanaf 1 april 1984 </t>
    </r>
    <r>
      <rPr>
        <sz val="8"/>
        <rFont val="Calibri"/>
        <family val="2"/>
      </rPr>
      <t xml:space="preserve">± 8 mm. </t>
    </r>
    <r>
      <rPr>
        <sz val="8"/>
        <rFont val="Arial Narrow"/>
        <family val="2"/>
      </rPr>
      <t xml:space="preserve">Omdat bij hermeting de rompvorm van alle </t>
    </r>
    <r>
      <rPr>
        <sz val="8"/>
        <rFont val="Calibri"/>
        <family val="2"/>
      </rPr>
      <t xml:space="preserve">                                  </t>
    </r>
  </si>
  <si>
    <t>geborgd. Zie KV 2012 regel 7.1.2 en 7.8.4 b, c en e.</t>
  </si>
  <si>
    <t xml:space="preserve">Spant 9 </t>
  </si>
  <si>
    <t>Meting van Spant 9 is niet van toepassing op jollen gemeten voor 1 april 1984.</t>
  </si>
  <si>
    <t>De regelnummers aangehouden van meetblad KV 1996. Alle waarden op het</t>
  </si>
  <si>
    <t>vanuit hart zwaardbout. Waarden omgerekend middels maten op de</t>
  </si>
  <si>
    <t>meetblad zijn conform KV 1936 tot 1 april 1984.</t>
  </si>
  <si>
    <t xml:space="preserve">Alle jollen worden bij een hermeting geslingerd. De massaverdeling is dan                                                                           </t>
  </si>
  <si>
    <t xml:space="preserve"> 9.1</t>
  </si>
  <si>
    <t>Bedienvorrichtung in Plicht</t>
  </si>
  <si>
    <t xml:space="preserve"> 9.3</t>
  </si>
  <si>
    <t xml:space="preserve"> 9.4</t>
  </si>
  <si>
    <t xml:space="preserve"> 9.7</t>
  </si>
  <si>
    <t xml:space="preserve"> 9.3.a</t>
  </si>
  <si>
    <t xml:space="preserve"> 9.3.b</t>
  </si>
  <si>
    <t>Dicke des Profils</t>
  </si>
  <si>
    <t>29≤</t>
  </si>
  <si>
    <t xml:space="preserve"> 9.5.a</t>
  </si>
  <si>
    <t xml:space="preserve"> 9.5.b</t>
  </si>
  <si>
    <t>Drehpunkt Länge</t>
  </si>
  <si>
    <t>≤ 215</t>
  </si>
  <si>
    <t>≤ 365</t>
  </si>
  <si>
    <t>Alle waarden aangepast aan de geldende regels in KV 1936 tot 1984 met</t>
  </si>
  <si>
    <t>Bestaande regels hoogte zwaardbout, zwaardval en nieuwste regels uitrusting</t>
  </si>
  <si>
    <t>gelden voor alle jollen. Regels geprofileerd roer KV 2009, blad 3 regel 9.</t>
  </si>
  <si>
    <t>bouwtekening en gegevens uit de klassevoorschriften.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</si>
</sst>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0.000"/>
    <numFmt numFmtId="166" formatCode="0.0000"/>
    <numFmt numFmtId="167" formatCode="0.0"/>
    <numFmt numFmtId="168" formatCode="[$-413]d\ mmmm\ yy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bscript"/>
      <sz val="8"/>
      <name val="Arial Narrow"/>
      <family val="2"/>
    </font>
    <font>
      <sz val="8"/>
      <color indexed="12"/>
      <name val="Arial Narrow"/>
      <family val="2"/>
    </font>
    <font>
      <b/>
      <sz val="16"/>
      <color indexed="12"/>
      <name val="Arial Narrow"/>
      <family val="2"/>
    </font>
    <font>
      <sz val="12"/>
      <color indexed="12"/>
      <name val="Arial Narrow"/>
      <family val="2"/>
    </font>
    <font>
      <b/>
      <sz val="14"/>
      <color indexed="10"/>
      <name val="Arial Narrow"/>
      <family val="2"/>
    </font>
    <font>
      <sz val="10"/>
      <color indexed="12"/>
      <name val="Arial Narrow"/>
      <family val="2"/>
    </font>
    <font>
      <sz val="14"/>
      <name val="Arial Narrow"/>
      <family val="2"/>
    </font>
    <font>
      <u val="singleAccounting"/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FF"/>
      <name val="Arial Narrow"/>
      <family val="2"/>
    </font>
    <font>
      <sz val="8"/>
      <name val="Calibri"/>
      <family val="2"/>
    </font>
    <font>
      <i/>
      <sz val="8"/>
      <name val="Arial Narrow"/>
      <family val="2"/>
    </font>
    <font>
      <sz val="15.2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gray125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2" fillId="0" borderId="0" xfId="0" applyFont="1"/>
    <xf numFmtId="0" fontId="2" fillId="0" borderId="5" xfId="0" applyFont="1" applyBorder="1" applyAlignment="1"/>
    <xf numFmtId="0" fontId="6" fillId="0" borderId="3" xfId="0" applyFont="1" applyFill="1" applyBorder="1" applyAlignment="1"/>
    <xf numFmtId="0" fontId="8" fillId="0" borderId="4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10" fillId="0" borderId="4" xfId="0" applyFont="1" applyBorder="1" applyAlignment="1" applyProtection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3" fillId="0" borderId="0" xfId="0" applyFont="1"/>
    <xf numFmtId="0" fontId="2" fillId="0" borderId="0" xfId="0" quotePrefix="1" applyFont="1" applyBorder="1" applyAlignment="1">
      <alignment horizontal="left"/>
    </xf>
    <xf numFmtId="0" fontId="5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Protection="1">
      <protection locked="0"/>
    </xf>
    <xf numFmtId="0" fontId="5" fillId="0" borderId="0" xfId="0" applyFont="1" applyProtection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14" fillId="0" borderId="0" xfId="1" applyFont="1" applyAlignment="1">
      <alignment vertical="center"/>
    </xf>
    <xf numFmtId="0" fontId="16" fillId="0" borderId="4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4" xfId="0" applyFont="1" applyBorder="1" applyAlignment="1"/>
    <xf numFmtId="0" fontId="8" fillId="0" borderId="4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5" fillId="0" borderId="17" xfId="0" applyFont="1" applyBorder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7" xfId="0" applyFont="1" applyBorder="1"/>
    <xf numFmtId="0" fontId="2" fillId="0" borderId="23" xfId="0" applyFont="1" applyBorder="1" applyAlignment="1">
      <alignment horizontal="left"/>
    </xf>
    <xf numFmtId="0" fontId="2" fillId="0" borderId="19" xfId="0" applyFont="1" applyBorder="1"/>
    <xf numFmtId="0" fontId="2" fillId="0" borderId="23" xfId="0" applyFont="1" applyBorder="1"/>
    <xf numFmtId="0" fontId="2" fillId="0" borderId="23" xfId="0" applyFont="1" applyBorder="1" applyAlignment="1">
      <alignment vertical="center"/>
    </xf>
    <xf numFmtId="0" fontId="2" fillId="0" borderId="19" xfId="0" applyFont="1" applyBorder="1" applyAlignment="1"/>
    <xf numFmtId="0" fontId="2" fillId="0" borderId="25" xfId="0" applyFont="1" applyBorder="1"/>
    <xf numFmtId="0" fontId="2" fillId="0" borderId="26" xfId="0" applyFont="1" applyBorder="1"/>
    <xf numFmtId="0" fontId="2" fillId="0" borderId="18" xfId="0" applyFont="1" applyBorder="1"/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/>
    <xf numFmtId="1" fontId="8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7" borderId="2" xfId="0" applyFont="1" applyFill="1" applyBorder="1"/>
    <xf numFmtId="0" fontId="17" fillId="0" borderId="1" xfId="0" applyFont="1" applyBorder="1"/>
    <xf numFmtId="0" fontId="17" fillId="0" borderId="9" xfId="0" applyFont="1" applyBorder="1"/>
    <xf numFmtId="0" fontId="2" fillId="7" borderId="16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8" fontId="8" fillId="0" borderId="4" xfId="0" applyNumberFormat="1" applyFont="1" applyBorder="1" applyAlignment="1" applyProtection="1">
      <alignment horizontal="left"/>
      <protection locked="0"/>
    </xf>
    <xf numFmtId="168" fontId="8" fillId="0" borderId="2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2" fontId="8" fillId="0" borderId="4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166" fontId="8" fillId="0" borderId="4" xfId="0" applyNumberFormat="1" applyFont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8" fillId="0" borderId="4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8" fillId="6" borderId="4" xfId="0" applyNumberFormat="1" applyFont="1" applyFill="1" applyBorder="1" applyAlignment="1" applyProtection="1">
      <alignment horizontal="center"/>
      <protection locked="0"/>
    </xf>
    <xf numFmtId="166" fontId="8" fillId="0" borderId="4" xfId="0" applyNumberFormat="1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68" fontId="8" fillId="0" borderId="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2" borderId="4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17" fillId="0" borderId="4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/>
    </xf>
    <xf numFmtId="0" fontId="2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2" fontId="8" fillId="6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2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/>
    <xf numFmtId="0" fontId="4" fillId="0" borderId="23" xfId="0" applyFont="1" applyBorder="1" applyAlignment="1">
      <alignment horizontal="left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168" fontId="8" fillId="0" borderId="1" xfId="0" applyNumberFormat="1" applyFont="1" applyBorder="1" applyAlignment="1" applyProtection="1">
      <alignment horizontal="left"/>
      <protection locked="0"/>
    </xf>
    <xf numFmtId="168" fontId="8" fillId="0" borderId="18" xfId="0" applyNumberFormat="1" applyFont="1" applyBorder="1" applyAlignment="1" applyProtection="1">
      <alignment horizontal="left"/>
      <protection locked="0"/>
    </xf>
    <xf numFmtId="168" fontId="8" fillId="0" borderId="8" xfId="0" applyNumberFormat="1" applyFont="1" applyFill="1" applyBorder="1" applyAlignment="1" applyProtection="1">
      <alignment horizontal="center"/>
      <protection locked="0"/>
    </xf>
    <xf numFmtId="168" fontId="8" fillId="0" borderId="4" xfId="0" applyNumberFormat="1" applyFont="1" applyFill="1" applyBorder="1" applyAlignment="1" applyProtection="1">
      <alignment horizontal="center"/>
      <protection locked="0"/>
    </xf>
    <xf numFmtId="168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2" xfId="0" applyFont="1" applyBorder="1"/>
    <xf numFmtId="0" fontId="9" fillId="0" borderId="14" xfId="0" applyFont="1" applyBorder="1" applyAlignment="1" applyProtection="1">
      <alignment horizontal="right"/>
      <protection locked="0"/>
    </xf>
    <xf numFmtId="1" fontId="9" fillId="0" borderId="14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14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1" fontId="8" fillId="0" borderId="4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2" xfId="0" applyFont="1" applyBorder="1" applyAlignment="1"/>
    <xf numFmtId="0" fontId="2" fillId="0" borderId="23" xfId="0" applyFont="1" applyBorder="1" applyAlignment="1"/>
    <xf numFmtId="164" fontId="2" fillId="0" borderId="24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7" fontId="8" fillId="0" borderId="4" xfId="0" applyNumberFormat="1" applyFont="1" applyBorder="1" applyAlignment="1" applyProtection="1">
      <alignment horizontal="center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2" fontId="8" fillId="0" borderId="7" xfId="0" applyNumberFormat="1" applyFont="1" applyBorder="1" applyAlignment="1" applyProtection="1">
      <alignment horizontal="center"/>
      <protection locked="0"/>
    </xf>
    <xf numFmtId="167" fontId="8" fillId="0" borderId="4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5" fillId="0" borderId="8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4" fillId="0" borderId="7" xfId="0" applyFont="1" applyBorder="1" applyAlignment="1">
      <alignment horizontal="left"/>
    </xf>
    <xf numFmtId="2" fontId="8" fillId="0" borderId="8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64" fontId="2" fillId="0" borderId="4" xfId="2" applyFont="1" applyBorder="1" applyAlignment="1"/>
    <xf numFmtId="0" fontId="8" fillId="0" borderId="7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15" fillId="0" borderId="1" xfId="0" applyFont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/>
    <xf numFmtId="0" fontId="2" fillId="0" borderId="4" xfId="0" applyFont="1" applyBorder="1" applyAlignment="1" applyProtection="1">
      <alignment horizontal="center"/>
    </xf>
    <xf numFmtId="0" fontId="5" fillId="0" borderId="4" xfId="0" applyFont="1" applyBorder="1"/>
    <xf numFmtId="0" fontId="2" fillId="0" borderId="26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7" xfId="0" applyFont="1" applyBorder="1" applyAlignment="1">
      <alignment horizontal="right"/>
    </xf>
  </cellXfs>
  <cellStyles count="3">
    <cellStyle name="Euro" xfId="1" xr:uid="{00000000-0005-0000-0000-000000000000}"/>
    <cellStyle name="Standaard" xfId="0" builtinId="0"/>
    <cellStyle name="Valuta" xfId="2" builtinId="4"/>
  </cellStyles>
  <dxfs count="120"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 tint="-4.9989318521683403E-2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0000FF"/>
      <color rgb="FFFF3300"/>
      <color rgb="FFCCFFFF"/>
      <color rgb="FFA3EDFF"/>
      <color rgb="FF66FFFF"/>
      <color rgb="FF00FFFF"/>
      <color rgb="FFFF0000"/>
      <color rgb="FFFF0066"/>
      <color rgb="FFD3D3D3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32</xdr:row>
      <xdr:rowOff>85224</xdr:rowOff>
    </xdr:from>
    <xdr:to>
      <xdr:col>32</xdr:col>
      <xdr:colOff>0</xdr:colOff>
      <xdr:row>32</xdr:row>
      <xdr:rowOff>85224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4035592" y="5334000"/>
          <a:ext cx="14538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85224</xdr:rowOff>
    </xdr:from>
    <xdr:to>
      <xdr:col>32</xdr:col>
      <xdr:colOff>0</xdr:colOff>
      <xdr:row>34</xdr:row>
      <xdr:rowOff>85224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4035592" y="5654842"/>
          <a:ext cx="14538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85224</xdr:rowOff>
    </xdr:from>
    <xdr:to>
      <xdr:col>32</xdr:col>
      <xdr:colOff>0</xdr:colOff>
      <xdr:row>28</xdr:row>
      <xdr:rowOff>85224</xdr:rowOff>
    </xdr:to>
    <xdr:sp macro="" textlink="">
      <xdr:nvSpPr>
        <xdr:cNvPr id="1048" name="Lin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4035592" y="4692316"/>
          <a:ext cx="14538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85224</xdr:rowOff>
    </xdr:from>
    <xdr:to>
      <xdr:col>32</xdr:col>
      <xdr:colOff>0</xdr:colOff>
      <xdr:row>33</xdr:row>
      <xdr:rowOff>85224</xdr:rowOff>
    </xdr:to>
    <xdr:sp macro="" textlink="">
      <xdr:nvSpPr>
        <xdr:cNvPr id="1051" name="Lin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4035592" y="5494421"/>
          <a:ext cx="14538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85224</xdr:rowOff>
    </xdr:from>
    <xdr:to>
      <xdr:col>32</xdr:col>
      <xdr:colOff>0</xdr:colOff>
      <xdr:row>27</xdr:row>
      <xdr:rowOff>85224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4035592" y="4531895"/>
          <a:ext cx="14538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131</xdr:row>
      <xdr:rowOff>85224</xdr:rowOff>
    </xdr:from>
    <xdr:to>
      <xdr:col>34</xdr:col>
      <xdr:colOff>115302</xdr:colOff>
      <xdr:row>131</xdr:row>
      <xdr:rowOff>85224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4471737" y="21361066"/>
          <a:ext cx="11530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132</xdr:row>
      <xdr:rowOff>80211</xdr:rowOff>
    </xdr:from>
    <xdr:to>
      <xdr:col>27</xdr:col>
      <xdr:colOff>145381</xdr:colOff>
      <xdr:row>132</xdr:row>
      <xdr:rowOff>80211</xdr:rowOff>
    </xdr:to>
    <xdr:sp macro="" textlink="">
      <xdr:nvSpPr>
        <xdr:cNvPr id="8" name="Line 3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54066" y="21516474"/>
          <a:ext cx="145381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1566"/>
  <sheetViews>
    <sheetView showGridLines="0" tabSelected="1" topLeftCell="A7" zoomScale="250" zoomScaleNormal="250" workbookViewId="0">
      <selection activeCell="AZ71" sqref="AZ71:BB71"/>
    </sheetView>
  </sheetViews>
  <sheetFormatPr defaultRowHeight="12.75" x14ac:dyDescent="0.2"/>
  <cols>
    <col min="1" max="3" width="2.140625" style="14" customWidth="1"/>
    <col min="4" max="4" width="0.85546875" style="14" customWidth="1"/>
    <col min="5" max="11" width="2.140625" style="14" customWidth="1"/>
    <col min="12" max="12" width="1.7109375" style="14" customWidth="1"/>
    <col min="13" max="13" width="1.42578125" style="14" customWidth="1"/>
    <col min="14" max="15" width="2.140625" style="14" customWidth="1"/>
    <col min="16" max="16" width="1.28515625" style="14" customWidth="1"/>
    <col min="17" max="21" width="2.140625" style="14" customWidth="1"/>
    <col min="22" max="22" width="1.28515625" style="14" customWidth="1"/>
    <col min="23" max="23" width="0.85546875" style="14" customWidth="1"/>
    <col min="24" max="26" width="2.140625" style="14" customWidth="1"/>
    <col min="27" max="27" width="1.5703125" style="14" customWidth="1"/>
    <col min="28" max="34" width="2.140625" style="14" customWidth="1"/>
    <col min="35" max="35" width="1.7109375" style="14" customWidth="1"/>
    <col min="36" max="36" width="1.42578125" style="14" customWidth="1"/>
    <col min="37" max="38" width="2.140625" style="14" customWidth="1"/>
    <col min="39" max="39" width="1.28515625" style="14" customWidth="1"/>
    <col min="40" max="40" width="4.28515625" style="14" hidden="1" customWidth="1"/>
    <col min="41" max="43" width="2.140625" style="14" hidden="1" customWidth="1"/>
    <col min="44" max="44" width="0.140625" style="14" hidden="1" customWidth="1"/>
    <col min="45" max="49" width="2.140625" style="14" hidden="1" customWidth="1"/>
    <col min="50" max="50" width="0.140625" style="14" hidden="1" customWidth="1"/>
    <col min="51" max="51" width="2.140625" style="14" hidden="1" customWidth="1"/>
    <col min="52" max="56" width="2.140625" style="14" customWidth="1"/>
    <col min="57" max="57" width="1.7109375" style="14" customWidth="1"/>
    <col min="58" max="58" width="0.85546875" style="14" hidden="1" customWidth="1"/>
    <col min="59" max="59" width="0.28515625" style="14" hidden="1" customWidth="1"/>
    <col min="60" max="16384" width="9.140625" style="14"/>
  </cols>
  <sheetData>
    <row r="1" spans="1:61" ht="21.95" customHeight="1" thickBot="1" x14ac:dyDescent="0.35">
      <c r="A1" s="176" t="s">
        <v>125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219" t="s">
        <v>410</v>
      </c>
      <c r="P1" s="219"/>
      <c r="Q1" s="219"/>
      <c r="R1" s="219"/>
      <c r="S1" s="220">
        <v>1974</v>
      </c>
      <c r="T1" s="220"/>
      <c r="U1" s="220"/>
      <c r="V1" s="220"/>
      <c r="W1" s="220"/>
      <c r="X1" s="141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82" t="s">
        <v>153</v>
      </c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3"/>
    </row>
    <row r="2" spans="1:61" ht="12.9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22"/>
      <c r="BI2" s="15"/>
    </row>
    <row r="3" spans="1:61" ht="12.95" customHeight="1" x14ac:dyDescent="0.25">
      <c r="A3" s="113" t="s">
        <v>118</v>
      </c>
      <c r="B3" s="91"/>
      <c r="C3" s="91"/>
      <c r="D3" s="91"/>
      <c r="E3" s="91"/>
      <c r="F3" s="91"/>
      <c r="G3" s="91"/>
      <c r="H3" s="140"/>
      <c r="I3" s="133" t="str">
        <f>IF($O$1=0,"",$O$1)</f>
        <v>NED</v>
      </c>
      <c r="J3" s="134"/>
      <c r="K3" s="229">
        <f>IF($S$1=0,"",$S$1)</f>
        <v>1974</v>
      </c>
      <c r="L3" s="230"/>
      <c r="M3" s="6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36"/>
    </row>
    <row r="4" spans="1:61" ht="12.95" customHeight="1" x14ac:dyDescent="0.25">
      <c r="A4" s="113" t="s">
        <v>119</v>
      </c>
      <c r="B4" s="91"/>
      <c r="C4" s="91"/>
      <c r="D4" s="91"/>
      <c r="E4" s="100"/>
      <c r="F4" s="100"/>
      <c r="G4" s="100"/>
      <c r="H4" s="63"/>
      <c r="I4" s="102">
        <v>1983</v>
      </c>
      <c r="J4" s="103"/>
      <c r="K4" s="231"/>
      <c r="L4" s="232"/>
      <c r="M4" s="61"/>
      <c r="N4" s="228" t="s">
        <v>407</v>
      </c>
      <c r="O4" s="228"/>
      <c r="P4" s="228"/>
      <c r="Q4" s="228"/>
      <c r="R4" s="228"/>
      <c r="S4" s="228"/>
      <c r="T4" s="206">
        <v>30348</v>
      </c>
      <c r="U4" s="206"/>
      <c r="V4" s="206"/>
      <c r="W4" s="206"/>
      <c r="X4" s="206"/>
      <c r="Y4" s="206"/>
      <c r="Z4" s="206"/>
      <c r="AA4" s="206"/>
      <c r="AB4" s="206"/>
      <c r="AC4" s="63"/>
      <c r="AD4" s="227" t="s">
        <v>408</v>
      </c>
      <c r="AE4" s="227"/>
      <c r="AF4" s="227"/>
      <c r="AG4" s="227"/>
      <c r="AH4" s="227"/>
      <c r="AI4" s="227"/>
      <c r="AJ4" s="227"/>
      <c r="AK4" s="206">
        <v>30362</v>
      </c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37"/>
      <c r="BH4"/>
    </row>
    <row r="5" spans="1:61" ht="12.95" customHeight="1" x14ac:dyDescent="0.25">
      <c r="A5" s="3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91" t="s">
        <v>117</v>
      </c>
      <c r="P5" s="91"/>
      <c r="Q5" s="91"/>
      <c r="R5" s="91"/>
      <c r="S5" s="91"/>
      <c r="T5" s="109"/>
      <c r="U5" s="109"/>
      <c r="V5" s="109"/>
      <c r="W5" s="109"/>
      <c r="X5" s="109"/>
      <c r="Y5" s="109"/>
      <c r="Z5" s="109"/>
      <c r="AA5" s="109"/>
      <c r="AB5" s="3"/>
      <c r="AC5" s="63"/>
      <c r="AD5" s="152" t="s">
        <v>179</v>
      </c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22"/>
      <c r="BF5" s="8"/>
    </row>
    <row r="6" spans="1:61" ht="12.95" customHeigh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22"/>
    </row>
    <row r="7" spans="1:61" ht="12.95" customHeight="1" x14ac:dyDescent="0.25">
      <c r="A7" s="224" t="s">
        <v>428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6"/>
      <c r="W7" s="2"/>
      <c r="X7" s="221" t="s">
        <v>181</v>
      </c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3"/>
    </row>
    <row r="8" spans="1:61" ht="12.95" customHeight="1" x14ac:dyDescent="0.25">
      <c r="A8" s="88" t="s">
        <v>454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2"/>
      <c r="X8" s="185" t="s">
        <v>182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4"/>
    </row>
    <row r="9" spans="1:61" ht="12.95" customHeight="1" x14ac:dyDescent="0.3">
      <c r="A9" s="88" t="s">
        <v>426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63"/>
      <c r="X9" s="185" t="s">
        <v>140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4"/>
    </row>
    <row r="10" spans="1:61" ht="12.95" customHeight="1" x14ac:dyDescent="0.25">
      <c r="A10" s="88" t="s">
        <v>432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2"/>
      <c r="X10" s="185" t="s">
        <v>342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4"/>
    </row>
    <row r="11" spans="1:61" ht="12.95" customHeight="1" x14ac:dyDescent="0.25">
      <c r="A11" s="88" t="s">
        <v>427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2"/>
      <c r="X11" s="185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4"/>
    </row>
    <row r="12" spans="1:61" ht="12.95" customHeight="1" x14ac:dyDescent="0.25">
      <c r="A12" s="88" t="s">
        <v>439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2"/>
      <c r="X12" s="185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4"/>
    </row>
    <row r="13" spans="1:61" ht="12.95" customHeight="1" x14ac:dyDescent="0.25">
      <c r="A13" s="88" t="s">
        <v>433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2"/>
      <c r="X13" s="185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4"/>
    </row>
    <row r="14" spans="1:61" ht="12.95" customHeight="1" x14ac:dyDescent="0.25">
      <c r="A14" s="88" t="s">
        <v>429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2"/>
      <c r="X14" s="185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4"/>
    </row>
    <row r="15" spans="1:61" ht="12.95" customHeight="1" x14ac:dyDescent="0.25">
      <c r="A15" s="88" t="s">
        <v>437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  <c r="W15" s="2"/>
      <c r="X15" s="2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22"/>
    </row>
    <row r="16" spans="1:61" ht="12.95" customHeight="1" x14ac:dyDescent="0.25">
      <c r="A16" s="88" t="s">
        <v>457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2"/>
      <c r="X16" s="185" t="s">
        <v>141</v>
      </c>
      <c r="Y16" s="91"/>
      <c r="Z16" s="91"/>
      <c r="AA16" s="91"/>
      <c r="AB16" s="91"/>
      <c r="AC16" s="91"/>
      <c r="AD16" s="91"/>
      <c r="AE16" s="91"/>
      <c r="AF16" s="91"/>
      <c r="AG16" s="205" t="s">
        <v>407</v>
      </c>
      <c r="AH16" s="205"/>
      <c r="AI16" s="205"/>
      <c r="AJ16" s="205"/>
      <c r="AK16" s="205"/>
      <c r="AL16" s="206">
        <v>30348</v>
      </c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7"/>
    </row>
    <row r="17" spans="1:62" ht="12.95" customHeight="1" x14ac:dyDescent="0.25">
      <c r="A17" s="88" t="s">
        <v>435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  <c r="W17" s="2"/>
      <c r="X17" s="9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39"/>
    </row>
    <row r="18" spans="1:62" ht="12.95" customHeight="1" x14ac:dyDescent="0.25">
      <c r="A18" s="88" t="s">
        <v>455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2"/>
      <c r="X18" s="9" t="s">
        <v>142</v>
      </c>
      <c r="Y18" s="63"/>
      <c r="Z18" s="63"/>
      <c r="AA18" s="63"/>
      <c r="AB18" s="63"/>
      <c r="AC18" s="63"/>
      <c r="AD18" s="63"/>
      <c r="AE18" s="63"/>
      <c r="AF18" s="63"/>
      <c r="AG18" s="205" t="s">
        <v>409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11"/>
    </row>
    <row r="19" spans="1:62" ht="12.95" customHeight="1" x14ac:dyDescent="0.25">
      <c r="A19" s="88" t="s">
        <v>456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2"/>
      <c r="X19" s="2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22"/>
    </row>
    <row r="20" spans="1:62" ht="12.95" customHeight="1" x14ac:dyDescent="0.25">
      <c r="A20" s="88" t="s">
        <v>436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2"/>
      <c r="X20" s="185" t="s">
        <v>143</v>
      </c>
      <c r="Y20" s="91"/>
      <c r="Z20" s="91"/>
      <c r="AA20" s="91"/>
      <c r="AB20" s="91"/>
      <c r="AC20" s="91"/>
      <c r="AD20" s="91"/>
      <c r="AE20" s="91"/>
      <c r="AF20" s="91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11"/>
      <c r="BJ20" s="16"/>
    </row>
    <row r="21" spans="1:62" ht="12.95" customHeight="1" x14ac:dyDescent="0.25">
      <c r="A21" s="278" t="s">
        <v>438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80"/>
      <c r="W21" s="2"/>
      <c r="X21" s="2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22"/>
    </row>
    <row r="22" spans="1:62" ht="12.95" customHeight="1" x14ac:dyDescent="0.25">
      <c r="A22" s="113"/>
      <c r="B22" s="91"/>
      <c r="C22" s="91"/>
      <c r="D22" s="91"/>
      <c r="E22" s="91"/>
      <c r="F22" s="91"/>
      <c r="G22" s="91"/>
      <c r="H22" s="91"/>
      <c r="I22" s="91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8"/>
      <c r="W22" s="2"/>
      <c r="X22" s="185" t="s">
        <v>144</v>
      </c>
      <c r="Y22" s="91"/>
      <c r="Z22" s="91"/>
      <c r="AA22" s="91"/>
      <c r="AB22" s="91"/>
      <c r="AC22" s="91"/>
      <c r="AD22" s="91"/>
      <c r="AE22" s="91"/>
      <c r="AF22" s="91"/>
      <c r="AG22" s="2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40"/>
    </row>
    <row r="23" spans="1:62" ht="12.95" customHeight="1" x14ac:dyDescent="0.25">
      <c r="A23" s="113" t="s">
        <v>430</v>
      </c>
      <c r="B23" s="91"/>
      <c r="C23" s="91"/>
      <c r="D23" s="91"/>
      <c r="E23" s="91"/>
      <c r="F23" s="91"/>
      <c r="G23" s="91"/>
      <c r="H23" s="91"/>
      <c r="I23" s="91"/>
      <c r="J23" s="86" t="s">
        <v>431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2"/>
      <c r="X23" s="212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4"/>
      <c r="BI23" s="23"/>
    </row>
    <row r="24" spans="1:62" ht="12.95" customHeight="1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2"/>
      <c r="X24" s="2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22"/>
    </row>
    <row r="25" spans="1:62" ht="12.95" customHeight="1" x14ac:dyDescent="0.2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201"/>
      <c r="W25" s="2"/>
      <c r="X25" s="202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4"/>
    </row>
    <row r="26" spans="1:62" ht="12.95" customHeight="1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22"/>
    </row>
    <row r="27" spans="1:62" ht="12.95" customHeight="1" x14ac:dyDescent="0.25">
      <c r="A27" s="215" t="s">
        <v>120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"/>
      <c r="X27" s="216" t="s">
        <v>2</v>
      </c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33"/>
    </row>
    <row r="28" spans="1:62" ht="12.95" customHeight="1" x14ac:dyDescent="0.25">
      <c r="A28" s="113" t="s">
        <v>124</v>
      </c>
      <c r="B28" s="91"/>
      <c r="C28" s="91"/>
      <c r="D28" s="91"/>
      <c r="E28" s="72" t="s">
        <v>150</v>
      </c>
      <c r="F28" s="185" t="s">
        <v>123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55"/>
      <c r="X28" s="69" t="s">
        <v>150</v>
      </c>
      <c r="Y28" s="55"/>
      <c r="Z28" s="98" t="s">
        <v>3</v>
      </c>
      <c r="AA28" s="98"/>
      <c r="AB28" s="98"/>
      <c r="AC28" s="98"/>
      <c r="AD28" s="98"/>
      <c r="AE28" s="98"/>
      <c r="AF28" s="56"/>
      <c r="AG28" s="98" t="s">
        <v>5</v>
      </c>
      <c r="AH28" s="98"/>
      <c r="AI28" s="98"/>
      <c r="AJ28" s="57"/>
      <c r="AK28" s="57"/>
      <c r="AL28" s="208">
        <v>30348</v>
      </c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39"/>
    </row>
    <row r="29" spans="1:62" ht="12.95" customHeight="1" x14ac:dyDescent="0.25">
      <c r="A29" s="67" t="s">
        <v>121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55"/>
      <c r="X29" s="70"/>
      <c r="Y29" s="55"/>
      <c r="Z29" s="98" t="s">
        <v>4</v>
      </c>
      <c r="AA29" s="98"/>
      <c r="AB29" s="98"/>
      <c r="AC29" s="98"/>
      <c r="AD29" s="98"/>
      <c r="AE29" s="98"/>
      <c r="AF29" s="56"/>
      <c r="AG29" s="98" t="s">
        <v>5</v>
      </c>
      <c r="AH29" s="98"/>
      <c r="AI29" s="98"/>
      <c r="AJ29" s="58"/>
      <c r="AK29" s="58"/>
      <c r="AL29" s="208">
        <v>44113</v>
      </c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10"/>
      <c r="BE29" s="39"/>
    </row>
    <row r="30" spans="1:62" ht="12.95" customHeight="1" x14ac:dyDescent="0.25">
      <c r="A30" s="97" t="s">
        <v>122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2"/>
      <c r="X30" s="70" t="s">
        <v>150</v>
      </c>
      <c r="Y30" s="2"/>
      <c r="Z30" s="91" t="s">
        <v>6</v>
      </c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4"/>
    </row>
    <row r="31" spans="1:62" ht="12.95" customHeight="1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2"/>
      <c r="X31" s="70" t="s">
        <v>150</v>
      </c>
      <c r="Y31" s="2"/>
      <c r="Z31" s="91" t="s">
        <v>183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4"/>
    </row>
    <row r="32" spans="1:62" ht="12.95" customHeight="1" x14ac:dyDescent="0.2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2"/>
      <c r="X32" s="70" t="s">
        <v>150</v>
      </c>
      <c r="Y32" s="2"/>
      <c r="Z32" s="91" t="s">
        <v>7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4"/>
    </row>
    <row r="33" spans="1:63" ht="12.95" customHeight="1" x14ac:dyDescent="0.25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2"/>
      <c r="X33" s="100"/>
      <c r="Y33" s="100"/>
      <c r="Z33" s="91" t="s">
        <v>8</v>
      </c>
      <c r="AA33" s="91"/>
      <c r="AB33" s="91"/>
      <c r="AC33" s="91"/>
      <c r="AD33" s="100"/>
      <c r="AE33" s="100"/>
      <c r="AF33" s="17"/>
      <c r="AG33" s="91" t="s">
        <v>9</v>
      </c>
      <c r="AH33" s="91"/>
      <c r="AI33" s="91"/>
      <c r="AJ33" s="91"/>
      <c r="AK33" s="2"/>
      <c r="AL33" s="102" t="s">
        <v>321</v>
      </c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4"/>
      <c r="BE33" s="36"/>
    </row>
    <row r="34" spans="1:63" ht="12.95" customHeight="1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2"/>
      <c r="X34" s="100"/>
      <c r="Y34" s="100"/>
      <c r="Z34" s="100"/>
      <c r="AA34" s="100"/>
      <c r="AB34" s="100"/>
      <c r="AC34" s="100"/>
      <c r="AD34" s="100"/>
      <c r="AE34" s="100"/>
      <c r="AF34" s="17"/>
      <c r="AG34" s="91" t="s">
        <v>10</v>
      </c>
      <c r="AH34" s="91"/>
      <c r="AI34" s="91"/>
      <c r="AJ34" s="91"/>
      <c r="AK34" s="2"/>
      <c r="AL34" s="102" t="s">
        <v>321</v>
      </c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  <c r="BE34" s="39"/>
    </row>
    <row r="35" spans="1:63" ht="12.9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2"/>
      <c r="X35" s="100"/>
      <c r="Y35" s="100"/>
      <c r="Z35" s="100"/>
      <c r="AA35" s="100"/>
      <c r="AB35" s="100"/>
      <c r="AC35" s="100"/>
      <c r="AD35" s="100"/>
      <c r="AE35" s="100"/>
      <c r="AF35" s="17"/>
      <c r="AG35" s="91" t="s">
        <v>11</v>
      </c>
      <c r="AH35" s="91"/>
      <c r="AI35" s="91"/>
      <c r="AJ35" s="91"/>
      <c r="AK35" s="2"/>
      <c r="AL35" s="102" t="s">
        <v>321</v>
      </c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4"/>
      <c r="BE35" s="39"/>
    </row>
    <row r="36" spans="1:63" ht="12.95" customHeight="1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22"/>
    </row>
    <row r="37" spans="1:63" ht="12.95" customHeight="1" x14ac:dyDescent="0.25">
      <c r="A37" s="234" t="s">
        <v>184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6"/>
    </row>
    <row r="38" spans="1:63" ht="12.95" customHeight="1" x14ac:dyDescent="0.25">
      <c r="A38" s="236" t="s">
        <v>126</v>
      </c>
      <c r="B38" s="174"/>
      <c r="C38" s="174"/>
      <c r="D38" s="174"/>
      <c r="E38" s="174"/>
      <c r="F38" s="174"/>
      <c r="G38" s="174"/>
      <c r="H38" s="174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61"/>
    </row>
    <row r="39" spans="1:63" ht="12.95" customHeight="1" x14ac:dyDescent="0.25">
      <c r="A39" s="110" t="s">
        <v>127</v>
      </c>
      <c r="B39" s="105"/>
      <c r="C39" s="105"/>
      <c r="D39" s="105"/>
      <c r="E39" s="105" t="s">
        <v>13</v>
      </c>
      <c r="F39" s="105"/>
      <c r="G39" s="105"/>
      <c r="H39" s="105"/>
      <c r="I39" s="105"/>
      <c r="J39" s="105"/>
      <c r="K39" s="105"/>
      <c r="L39" s="105"/>
      <c r="M39" s="5"/>
      <c r="N39" s="115" t="s">
        <v>60</v>
      </c>
      <c r="O39" s="115"/>
      <c r="P39" s="115"/>
      <c r="Q39" s="106" t="s">
        <v>64</v>
      </c>
      <c r="R39" s="106"/>
      <c r="S39" s="106"/>
      <c r="T39" s="105" t="s">
        <v>185</v>
      </c>
      <c r="U39" s="105"/>
      <c r="V39" s="105"/>
      <c r="W39" s="2"/>
      <c r="X39" s="105" t="s">
        <v>12</v>
      </c>
      <c r="Y39" s="105"/>
      <c r="Z39" s="105"/>
      <c r="AA39" s="105"/>
      <c r="AB39" s="105" t="s">
        <v>13</v>
      </c>
      <c r="AC39" s="105"/>
      <c r="AD39" s="105"/>
      <c r="AE39" s="105"/>
      <c r="AF39" s="105"/>
      <c r="AG39" s="105"/>
      <c r="AH39" s="105"/>
      <c r="AI39" s="105"/>
      <c r="AJ39" s="5"/>
      <c r="AK39" s="115" t="s">
        <v>60</v>
      </c>
      <c r="AL39" s="115"/>
      <c r="AM39" s="115"/>
      <c r="AN39" s="106" t="s">
        <v>64</v>
      </c>
      <c r="AO39" s="106"/>
      <c r="AP39" s="106"/>
      <c r="AQ39" s="105" t="s">
        <v>185</v>
      </c>
      <c r="AR39" s="105"/>
      <c r="AS39" s="105"/>
      <c r="AT39" s="5"/>
      <c r="AU39" s="5"/>
      <c r="AV39" s="5"/>
      <c r="AW39" s="5"/>
      <c r="AX39" s="5"/>
      <c r="AY39" s="5"/>
      <c r="AZ39" s="106" t="s">
        <v>64</v>
      </c>
      <c r="BA39" s="106"/>
      <c r="BB39" s="106"/>
      <c r="BC39" s="105" t="s">
        <v>185</v>
      </c>
      <c r="BD39" s="105"/>
      <c r="BE39" s="117"/>
    </row>
    <row r="40" spans="1:63" ht="12.95" customHeight="1" x14ac:dyDescent="0.25">
      <c r="A40" s="137" t="s">
        <v>343</v>
      </c>
      <c r="B40" s="109"/>
      <c r="C40" s="109"/>
      <c r="D40" s="109"/>
      <c r="E40" s="109" t="s">
        <v>186</v>
      </c>
      <c r="F40" s="109"/>
      <c r="G40" s="109"/>
      <c r="H40" s="109"/>
      <c r="I40" s="109"/>
      <c r="J40" s="109"/>
      <c r="K40" s="109"/>
      <c r="L40" s="109"/>
      <c r="M40" s="2"/>
      <c r="N40" s="115" t="s">
        <v>187</v>
      </c>
      <c r="O40" s="115"/>
      <c r="P40" s="115"/>
      <c r="Q40" s="103">
        <v>5000</v>
      </c>
      <c r="R40" s="103"/>
      <c r="S40" s="103"/>
      <c r="T40" s="105" t="s">
        <v>188</v>
      </c>
      <c r="U40" s="105"/>
      <c r="V40" s="105"/>
      <c r="W40" s="2"/>
      <c r="X40" s="152"/>
      <c r="Y40" s="152"/>
      <c r="Z40" s="152"/>
      <c r="AA40" s="152"/>
      <c r="AB40" s="109" t="s">
        <v>170</v>
      </c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99"/>
    </row>
    <row r="41" spans="1:63" ht="12.95" customHeight="1" x14ac:dyDescent="0.25">
      <c r="A41" s="113" t="s">
        <v>344</v>
      </c>
      <c r="B41" s="91"/>
      <c r="C41" s="91"/>
      <c r="D41" s="91"/>
      <c r="E41" s="91" t="s">
        <v>189</v>
      </c>
      <c r="F41" s="91"/>
      <c r="G41" s="91"/>
      <c r="H41" s="91"/>
      <c r="I41" s="91"/>
      <c r="J41" s="91"/>
      <c r="K41" s="91"/>
      <c r="L41" s="91"/>
      <c r="M41" s="2"/>
      <c r="N41" s="106"/>
      <c r="O41" s="106"/>
      <c r="P41" s="106"/>
      <c r="Q41" s="106"/>
      <c r="R41" s="106"/>
      <c r="S41" s="106"/>
      <c r="T41" s="106"/>
      <c r="U41" s="106"/>
      <c r="V41" s="106"/>
      <c r="W41" s="2"/>
      <c r="X41" s="100"/>
      <c r="Y41" s="100"/>
      <c r="Z41" s="100"/>
      <c r="AA41" s="100"/>
      <c r="AB41" s="91" t="s">
        <v>25</v>
      </c>
      <c r="AC41" s="91"/>
      <c r="AD41" s="91"/>
      <c r="AE41" s="91"/>
      <c r="AF41" s="91"/>
      <c r="AG41" s="91"/>
      <c r="AH41" s="91"/>
      <c r="AI41" s="91"/>
      <c r="AJ41" s="2"/>
      <c r="AK41" s="115" t="s">
        <v>190</v>
      </c>
      <c r="AL41" s="115"/>
      <c r="AM41" s="11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103">
        <v>936</v>
      </c>
      <c r="BA41" s="103"/>
      <c r="BB41" s="103"/>
      <c r="BC41" s="105" t="s">
        <v>191</v>
      </c>
      <c r="BD41" s="105"/>
      <c r="BE41" s="117"/>
      <c r="BK41" s="18"/>
    </row>
    <row r="42" spans="1:63" ht="12.95" customHeight="1" x14ac:dyDescent="0.25">
      <c r="A42" s="113" t="s">
        <v>14</v>
      </c>
      <c r="B42" s="91"/>
      <c r="C42" s="91"/>
      <c r="D42" s="91"/>
      <c r="E42" s="91" t="s">
        <v>15</v>
      </c>
      <c r="F42" s="91"/>
      <c r="G42" s="91"/>
      <c r="H42" s="91"/>
      <c r="I42" s="91"/>
      <c r="J42" s="91"/>
      <c r="K42" s="91"/>
      <c r="L42" s="91"/>
      <c r="M42" s="120" t="s">
        <v>152</v>
      </c>
      <c r="N42" s="120"/>
      <c r="O42" s="120"/>
      <c r="P42" s="120"/>
      <c r="Q42" s="197">
        <v>180</v>
      </c>
      <c r="R42" s="197"/>
      <c r="S42" s="197"/>
      <c r="T42" s="198" t="s">
        <v>177</v>
      </c>
      <c r="U42" s="198"/>
      <c r="V42" s="198"/>
      <c r="W42" s="198"/>
      <c r="X42" s="100"/>
      <c r="Y42" s="100"/>
      <c r="Z42" s="100"/>
      <c r="AA42" s="100"/>
      <c r="AB42" s="91" t="s">
        <v>16</v>
      </c>
      <c r="AC42" s="91"/>
      <c r="AD42" s="91"/>
      <c r="AE42" s="91"/>
      <c r="AF42" s="91"/>
      <c r="AG42" s="91"/>
      <c r="AH42" s="91"/>
      <c r="AI42" s="91"/>
      <c r="AJ42" s="2"/>
      <c r="AK42" s="115" t="s">
        <v>192</v>
      </c>
      <c r="AL42" s="115"/>
      <c r="AM42" s="11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103">
        <v>1442</v>
      </c>
      <c r="BA42" s="103"/>
      <c r="BB42" s="103"/>
      <c r="BC42" s="105" t="s">
        <v>193</v>
      </c>
      <c r="BD42" s="105"/>
      <c r="BE42" s="117"/>
      <c r="BH42" s="19"/>
      <c r="BK42" s="18"/>
    </row>
    <row r="43" spans="1:63" ht="12.95" customHeight="1" x14ac:dyDescent="0.25">
      <c r="A43" s="113" t="s">
        <v>14</v>
      </c>
      <c r="B43" s="91"/>
      <c r="C43" s="91"/>
      <c r="D43" s="91"/>
      <c r="E43" s="91" t="s">
        <v>16</v>
      </c>
      <c r="F43" s="91"/>
      <c r="G43" s="91"/>
      <c r="H43" s="91"/>
      <c r="I43" s="91"/>
      <c r="J43" s="91"/>
      <c r="K43" s="91"/>
      <c r="L43" s="91"/>
      <c r="M43" s="2"/>
      <c r="N43" s="115" t="s">
        <v>194</v>
      </c>
      <c r="O43" s="115"/>
      <c r="P43" s="115"/>
      <c r="Q43" s="103">
        <v>61</v>
      </c>
      <c r="R43" s="103"/>
      <c r="S43" s="103"/>
      <c r="T43" s="105" t="s">
        <v>195</v>
      </c>
      <c r="U43" s="105"/>
      <c r="V43" s="105"/>
      <c r="W43" s="2"/>
      <c r="X43" s="100"/>
      <c r="Y43" s="100"/>
      <c r="Z43" s="100"/>
      <c r="AA43" s="100"/>
      <c r="AB43" s="91" t="s">
        <v>17</v>
      </c>
      <c r="AC43" s="91"/>
      <c r="AD43" s="91"/>
      <c r="AE43" s="91"/>
      <c r="AF43" s="91"/>
      <c r="AG43" s="91"/>
      <c r="AH43" s="91"/>
      <c r="AI43" s="91"/>
      <c r="AJ43" s="2"/>
      <c r="AK43" s="115" t="s">
        <v>196</v>
      </c>
      <c r="AL43" s="115"/>
      <c r="AM43" s="11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103">
        <v>1662</v>
      </c>
      <c r="BA43" s="103"/>
      <c r="BB43" s="103"/>
      <c r="BC43" s="105" t="s">
        <v>197</v>
      </c>
      <c r="BD43" s="105"/>
      <c r="BE43" s="117"/>
    </row>
    <row r="44" spans="1:63" ht="12.95" customHeight="1" x14ac:dyDescent="0.25">
      <c r="A44" s="113" t="s">
        <v>14</v>
      </c>
      <c r="B44" s="91"/>
      <c r="C44" s="91"/>
      <c r="D44" s="91"/>
      <c r="E44" s="91" t="s">
        <v>17</v>
      </c>
      <c r="F44" s="91"/>
      <c r="G44" s="91"/>
      <c r="H44" s="91"/>
      <c r="I44" s="91"/>
      <c r="J44" s="91"/>
      <c r="K44" s="91"/>
      <c r="L44" s="91"/>
      <c r="M44" s="2"/>
      <c r="N44" s="115" t="s">
        <v>23</v>
      </c>
      <c r="O44" s="115"/>
      <c r="P44" s="115"/>
      <c r="Q44" s="103">
        <v>8</v>
      </c>
      <c r="R44" s="103"/>
      <c r="S44" s="103"/>
      <c r="T44" s="105" t="s">
        <v>198</v>
      </c>
      <c r="U44" s="105"/>
      <c r="V44" s="105"/>
      <c r="W44" s="2"/>
      <c r="X44" s="100"/>
      <c r="Y44" s="100"/>
      <c r="Z44" s="100"/>
      <c r="AA44" s="100"/>
      <c r="AB44" s="91" t="s">
        <v>18</v>
      </c>
      <c r="AC44" s="91"/>
      <c r="AD44" s="91"/>
      <c r="AE44" s="91"/>
      <c r="AF44" s="91"/>
      <c r="AG44" s="91"/>
      <c r="AH44" s="91"/>
      <c r="AI44" s="91"/>
      <c r="AJ44" s="2"/>
      <c r="AK44" s="115" t="s">
        <v>199</v>
      </c>
      <c r="AL44" s="115"/>
      <c r="AM44" s="115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103">
        <v>1480</v>
      </c>
      <c r="BA44" s="103"/>
      <c r="BB44" s="103"/>
      <c r="BC44" s="105" t="s">
        <v>200</v>
      </c>
      <c r="BD44" s="105"/>
      <c r="BE44" s="117"/>
    </row>
    <row r="45" spans="1:63" ht="12.95" customHeight="1" x14ac:dyDescent="0.25">
      <c r="A45" s="113" t="s">
        <v>14</v>
      </c>
      <c r="B45" s="91"/>
      <c r="C45" s="91"/>
      <c r="D45" s="91"/>
      <c r="E45" s="91" t="s">
        <v>18</v>
      </c>
      <c r="F45" s="91"/>
      <c r="G45" s="91"/>
      <c r="H45" s="91"/>
      <c r="I45" s="91"/>
      <c r="J45" s="91"/>
      <c r="K45" s="91"/>
      <c r="L45" s="91"/>
      <c r="M45" s="2"/>
      <c r="N45" s="115" t="s">
        <v>201</v>
      </c>
      <c r="O45" s="115"/>
      <c r="P45" s="115"/>
      <c r="Q45" s="103">
        <v>21</v>
      </c>
      <c r="R45" s="103"/>
      <c r="S45" s="103"/>
      <c r="T45" s="105" t="s">
        <v>202</v>
      </c>
      <c r="U45" s="105"/>
      <c r="V45" s="105"/>
      <c r="W45" s="2"/>
      <c r="X45" s="168"/>
      <c r="Y45" s="168"/>
      <c r="Z45" s="168"/>
      <c r="AA45" s="168"/>
      <c r="AB45" s="91" t="s">
        <v>21</v>
      </c>
      <c r="AC45" s="91"/>
      <c r="AD45" s="91"/>
      <c r="AE45" s="91"/>
      <c r="AF45" s="91"/>
      <c r="AG45" s="91"/>
      <c r="AH45" s="91"/>
      <c r="AI45" s="91"/>
      <c r="AJ45" s="2"/>
      <c r="AK45" s="115" t="s">
        <v>203</v>
      </c>
      <c r="AL45" s="115"/>
      <c r="AM45" s="11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103">
        <v>942</v>
      </c>
      <c r="BA45" s="103"/>
      <c r="BB45" s="103"/>
      <c r="BC45" s="105" t="s">
        <v>204</v>
      </c>
      <c r="BD45" s="105"/>
      <c r="BE45" s="117"/>
    </row>
    <row r="46" spans="1:63" ht="12.95" customHeight="1" x14ac:dyDescent="0.25">
      <c r="A46" s="113" t="s">
        <v>14</v>
      </c>
      <c r="B46" s="91"/>
      <c r="C46" s="91"/>
      <c r="D46" s="91"/>
      <c r="E46" s="91" t="s">
        <v>146</v>
      </c>
      <c r="F46" s="91"/>
      <c r="G46" s="91"/>
      <c r="H46" s="91"/>
      <c r="I46" s="91"/>
      <c r="J46" s="91"/>
      <c r="K46" s="91"/>
      <c r="L46" s="91"/>
      <c r="M46" s="120" t="s">
        <v>151</v>
      </c>
      <c r="N46" s="120"/>
      <c r="O46" s="120"/>
      <c r="P46" s="120"/>
      <c r="Q46" s="197">
        <v>64</v>
      </c>
      <c r="R46" s="197"/>
      <c r="S46" s="197"/>
      <c r="T46" s="198" t="s">
        <v>178</v>
      </c>
      <c r="U46" s="198"/>
      <c r="V46" s="198"/>
      <c r="W46" s="198"/>
      <c r="X46" s="100"/>
      <c r="Y46" s="100"/>
      <c r="Z46" s="100"/>
      <c r="AA46" s="100"/>
      <c r="AB46" s="91" t="s">
        <v>19</v>
      </c>
      <c r="AC46" s="91"/>
      <c r="AD46" s="91"/>
      <c r="AE46" s="91"/>
      <c r="AF46" s="91"/>
      <c r="AG46" s="91"/>
      <c r="AH46" s="91"/>
      <c r="AI46" s="91"/>
      <c r="AJ46" s="2"/>
      <c r="AK46" s="115"/>
      <c r="AL46" s="115"/>
      <c r="AM46" s="11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162" t="s">
        <v>421</v>
      </c>
      <c r="BA46" s="162"/>
      <c r="BB46" s="162"/>
      <c r="BC46" s="105"/>
      <c r="BD46" s="105"/>
      <c r="BE46" s="117"/>
    </row>
    <row r="47" spans="1:63" ht="12.95" customHeight="1" x14ac:dyDescent="0.25">
      <c r="A47" s="113" t="s">
        <v>14</v>
      </c>
      <c r="B47" s="91"/>
      <c r="C47" s="91"/>
      <c r="D47" s="91"/>
      <c r="E47" s="91" t="s">
        <v>434</v>
      </c>
      <c r="F47" s="91"/>
      <c r="G47" s="91"/>
      <c r="H47" s="91"/>
      <c r="I47" s="91"/>
      <c r="J47" s="91"/>
      <c r="K47" s="91"/>
      <c r="L47" s="91"/>
      <c r="M47" s="91"/>
      <c r="N47" s="115"/>
      <c r="O47" s="115"/>
      <c r="P47" s="115"/>
      <c r="Q47" s="103" t="s">
        <v>421</v>
      </c>
      <c r="R47" s="103"/>
      <c r="S47" s="103"/>
      <c r="T47" s="105"/>
      <c r="U47" s="105"/>
      <c r="V47" s="105"/>
      <c r="W47" s="2"/>
      <c r="X47" s="100"/>
      <c r="Y47" s="100"/>
      <c r="Z47" s="100"/>
      <c r="AA47" s="100"/>
      <c r="AB47" s="91" t="s">
        <v>205</v>
      </c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4"/>
    </row>
    <row r="48" spans="1:63" ht="12.95" customHeight="1" x14ac:dyDescent="0.25">
      <c r="A48" s="113" t="s">
        <v>14</v>
      </c>
      <c r="B48" s="91"/>
      <c r="C48" s="91"/>
      <c r="D48" s="91"/>
      <c r="E48" s="91" t="s">
        <v>206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2"/>
      <c r="X48" s="100"/>
      <c r="Y48" s="100"/>
      <c r="Z48" s="100"/>
      <c r="AA48" s="100"/>
      <c r="AB48" s="91" t="s">
        <v>25</v>
      </c>
      <c r="AC48" s="91"/>
      <c r="AD48" s="91"/>
      <c r="AE48" s="91"/>
      <c r="AF48" s="91"/>
      <c r="AG48" s="91"/>
      <c r="AH48" s="91"/>
      <c r="AI48" s="91"/>
      <c r="AJ48" s="2"/>
      <c r="AK48" s="174"/>
      <c r="AL48" s="174"/>
      <c r="AM48" s="174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1" t="s">
        <v>150</v>
      </c>
      <c r="BA48" s="130" t="s">
        <v>91</v>
      </c>
      <c r="BB48" s="106"/>
      <c r="BC48" s="106"/>
      <c r="BD48" s="106"/>
      <c r="BE48" s="161"/>
    </row>
    <row r="49" spans="1:61" ht="12.95" customHeight="1" x14ac:dyDescent="0.25">
      <c r="A49" s="113" t="s">
        <v>14</v>
      </c>
      <c r="B49" s="91"/>
      <c r="C49" s="91"/>
      <c r="D49" s="91"/>
      <c r="E49" s="91" t="s">
        <v>20</v>
      </c>
      <c r="F49" s="91"/>
      <c r="G49" s="91"/>
      <c r="H49" s="91"/>
      <c r="I49" s="91"/>
      <c r="J49" s="91"/>
      <c r="K49" s="91"/>
      <c r="L49" s="91"/>
      <c r="M49" s="2"/>
      <c r="N49" s="115" t="s">
        <v>207</v>
      </c>
      <c r="O49" s="115"/>
      <c r="P49" s="115"/>
      <c r="Q49" s="103">
        <v>520</v>
      </c>
      <c r="R49" s="103"/>
      <c r="S49" s="103"/>
      <c r="T49" s="105" t="s">
        <v>416</v>
      </c>
      <c r="U49" s="105"/>
      <c r="V49" s="105"/>
      <c r="W49" s="2"/>
      <c r="X49" s="100"/>
      <c r="Y49" s="100"/>
      <c r="Z49" s="100"/>
      <c r="AA49" s="100"/>
      <c r="AB49" s="91" t="s">
        <v>16</v>
      </c>
      <c r="AC49" s="91"/>
      <c r="AD49" s="91"/>
      <c r="AE49" s="91"/>
      <c r="AF49" s="91"/>
      <c r="AG49" s="91"/>
      <c r="AH49" s="91"/>
      <c r="AI49" s="91"/>
      <c r="AJ49" s="2"/>
      <c r="AK49" s="174"/>
      <c r="AL49" s="174"/>
      <c r="AM49" s="174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71" t="s">
        <v>150</v>
      </c>
      <c r="BA49" s="130" t="s">
        <v>91</v>
      </c>
      <c r="BB49" s="106"/>
      <c r="BC49" s="106"/>
      <c r="BD49" s="106"/>
      <c r="BE49" s="161"/>
    </row>
    <row r="50" spans="1:61" ht="12.95" customHeight="1" x14ac:dyDescent="0.25">
      <c r="A50" s="113" t="s">
        <v>14</v>
      </c>
      <c r="B50" s="91"/>
      <c r="C50" s="91"/>
      <c r="D50" s="91"/>
      <c r="E50" s="91" t="s">
        <v>16</v>
      </c>
      <c r="F50" s="91"/>
      <c r="G50" s="91"/>
      <c r="H50" s="91"/>
      <c r="I50" s="91"/>
      <c r="J50" s="91"/>
      <c r="K50" s="91"/>
      <c r="L50" s="91"/>
      <c r="M50" s="2"/>
      <c r="N50" s="115" t="s">
        <v>208</v>
      </c>
      <c r="O50" s="115"/>
      <c r="P50" s="115"/>
      <c r="Q50" s="103">
        <v>492</v>
      </c>
      <c r="R50" s="103"/>
      <c r="S50" s="103"/>
      <c r="T50" s="105" t="s">
        <v>417</v>
      </c>
      <c r="U50" s="105"/>
      <c r="V50" s="105"/>
      <c r="W50" s="2"/>
      <c r="X50" s="100"/>
      <c r="Y50" s="100"/>
      <c r="Z50" s="100"/>
      <c r="AA50" s="100"/>
      <c r="AB50" s="91" t="s">
        <v>17</v>
      </c>
      <c r="AC50" s="91"/>
      <c r="AD50" s="91"/>
      <c r="AE50" s="91"/>
      <c r="AF50" s="91"/>
      <c r="AG50" s="91"/>
      <c r="AH50" s="91"/>
      <c r="AI50" s="91"/>
      <c r="AJ50" s="2"/>
      <c r="AK50" s="174"/>
      <c r="AL50" s="174"/>
      <c r="AM50" s="17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71" t="s">
        <v>150</v>
      </c>
      <c r="BA50" s="130" t="s">
        <v>91</v>
      </c>
      <c r="BB50" s="106"/>
      <c r="BC50" s="106"/>
      <c r="BD50" s="106"/>
      <c r="BE50" s="161"/>
    </row>
    <row r="51" spans="1:61" ht="12.95" customHeight="1" x14ac:dyDescent="0.25">
      <c r="A51" s="113" t="s">
        <v>14</v>
      </c>
      <c r="B51" s="91"/>
      <c r="C51" s="91"/>
      <c r="D51" s="91"/>
      <c r="E51" s="91" t="s">
        <v>17</v>
      </c>
      <c r="F51" s="91"/>
      <c r="G51" s="91"/>
      <c r="H51" s="91"/>
      <c r="I51" s="91"/>
      <c r="J51" s="91"/>
      <c r="K51" s="91"/>
      <c r="L51" s="91"/>
      <c r="M51" s="2"/>
      <c r="N51" s="115" t="s">
        <v>209</v>
      </c>
      <c r="O51" s="115"/>
      <c r="P51" s="115"/>
      <c r="Q51" s="103">
        <v>485</v>
      </c>
      <c r="R51" s="103"/>
      <c r="S51" s="103"/>
      <c r="T51" s="105" t="s">
        <v>210</v>
      </c>
      <c r="U51" s="105"/>
      <c r="V51" s="105"/>
      <c r="W51" s="2"/>
      <c r="X51" s="100"/>
      <c r="Y51" s="100"/>
      <c r="Z51" s="100"/>
      <c r="AA51" s="100"/>
      <c r="AB51" s="91" t="s">
        <v>18</v>
      </c>
      <c r="AC51" s="91"/>
      <c r="AD51" s="91"/>
      <c r="AE51" s="91"/>
      <c r="AF51" s="91"/>
      <c r="AG51" s="91"/>
      <c r="AH51" s="91"/>
      <c r="AI51" s="91"/>
      <c r="AJ51" s="2"/>
      <c r="AK51" s="174"/>
      <c r="AL51" s="174"/>
      <c r="AM51" s="174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71" t="s">
        <v>150</v>
      </c>
      <c r="BA51" s="130" t="s">
        <v>91</v>
      </c>
      <c r="BB51" s="106"/>
      <c r="BC51" s="106"/>
      <c r="BD51" s="106"/>
      <c r="BE51" s="161"/>
      <c r="BI51" s="20"/>
    </row>
    <row r="52" spans="1:61" ht="12.95" customHeight="1" x14ac:dyDescent="0.25">
      <c r="A52" s="113" t="s">
        <v>14</v>
      </c>
      <c r="B52" s="91"/>
      <c r="C52" s="91"/>
      <c r="D52" s="91"/>
      <c r="E52" s="91" t="s">
        <v>18</v>
      </c>
      <c r="F52" s="91"/>
      <c r="G52" s="91"/>
      <c r="H52" s="91"/>
      <c r="I52" s="91"/>
      <c r="J52" s="91"/>
      <c r="K52" s="91"/>
      <c r="L52" s="91"/>
      <c r="M52" s="2"/>
      <c r="N52" s="115" t="s">
        <v>211</v>
      </c>
      <c r="O52" s="115"/>
      <c r="P52" s="115"/>
      <c r="Q52" s="103">
        <v>504</v>
      </c>
      <c r="R52" s="103"/>
      <c r="S52" s="103"/>
      <c r="T52" s="105" t="s">
        <v>212</v>
      </c>
      <c r="U52" s="105"/>
      <c r="V52" s="105"/>
      <c r="W52" s="2"/>
      <c r="X52" s="100"/>
      <c r="Y52" s="100"/>
      <c r="Z52" s="100"/>
      <c r="AA52" s="100"/>
      <c r="AB52" s="91" t="s">
        <v>21</v>
      </c>
      <c r="AC52" s="91"/>
      <c r="AD52" s="91"/>
      <c r="AE52" s="91"/>
      <c r="AF52" s="91"/>
      <c r="AG52" s="91"/>
      <c r="AH52" s="91"/>
      <c r="AI52" s="91"/>
      <c r="AJ52" s="2"/>
      <c r="AK52" s="174"/>
      <c r="AL52" s="174"/>
      <c r="AM52" s="174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71" t="s">
        <v>150</v>
      </c>
      <c r="BA52" s="130" t="s">
        <v>91</v>
      </c>
      <c r="BB52" s="106"/>
      <c r="BC52" s="106"/>
      <c r="BD52" s="106"/>
      <c r="BE52" s="161"/>
    </row>
    <row r="53" spans="1:61" ht="12.95" customHeight="1" x14ac:dyDescent="0.25">
      <c r="A53" s="113" t="s">
        <v>14</v>
      </c>
      <c r="B53" s="91"/>
      <c r="C53" s="91"/>
      <c r="D53" s="91"/>
      <c r="E53" s="91" t="s">
        <v>21</v>
      </c>
      <c r="F53" s="91"/>
      <c r="G53" s="91"/>
      <c r="H53" s="91"/>
      <c r="I53" s="91"/>
      <c r="J53" s="91"/>
      <c r="K53" s="91"/>
      <c r="L53" s="91"/>
      <c r="M53" s="2"/>
      <c r="N53" s="115" t="s">
        <v>418</v>
      </c>
      <c r="O53" s="115"/>
      <c r="P53" s="115"/>
      <c r="Q53" s="103">
        <v>544</v>
      </c>
      <c r="R53" s="103"/>
      <c r="S53" s="103"/>
      <c r="T53" s="105" t="s">
        <v>24</v>
      </c>
      <c r="U53" s="105"/>
      <c r="V53" s="105"/>
      <c r="W53" s="2"/>
      <c r="X53" s="100"/>
      <c r="Y53" s="100"/>
      <c r="Z53" s="100"/>
      <c r="AA53" s="100"/>
      <c r="AB53" s="91" t="s">
        <v>19</v>
      </c>
      <c r="AC53" s="91"/>
      <c r="AD53" s="91"/>
      <c r="AE53" s="91"/>
      <c r="AF53" s="91"/>
      <c r="AG53" s="91"/>
      <c r="AH53" s="91"/>
      <c r="AI53" s="91"/>
      <c r="AJ53" s="2"/>
      <c r="AK53" s="174"/>
      <c r="AL53" s="175"/>
      <c r="AM53" s="174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66" t="s">
        <v>421</v>
      </c>
      <c r="BA53" s="266"/>
      <c r="BB53" s="266"/>
      <c r="BC53" s="106"/>
      <c r="BD53" s="106"/>
      <c r="BE53" s="161"/>
    </row>
    <row r="54" spans="1:61" ht="12.95" customHeight="1" x14ac:dyDescent="0.25">
      <c r="A54" s="113" t="s">
        <v>14</v>
      </c>
      <c r="B54" s="91"/>
      <c r="C54" s="91"/>
      <c r="D54" s="91"/>
      <c r="E54" s="91" t="s">
        <v>19</v>
      </c>
      <c r="F54" s="91"/>
      <c r="G54" s="91"/>
      <c r="H54" s="91"/>
      <c r="I54" s="91"/>
      <c r="J54" s="91"/>
      <c r="K54" s="91"/>
      <c r="L54" s="91"/>
      <c r="M54" s="2"/>
      <c r="N54" s="115"/>
      <c r="O54" s="115"/>
      <c r="P54" s="115"/>
      <c r="Q54" s="103" t="s">
        <v>421</v>
      </c>
      <c r="R54" s="103"/>
      <c r="S54" s="103"/>
      <c r="T54" s="105"/>
      <c r="U54" s="105"/>
      <c r="V54" s="105"/>
      <c r="W54" s="2"/>
      <c r="X54" s="100"/>
      <c r="Y54" s="100"/>
      <c r="Z54" s="100"/>
      <c r="AA54" s="100"/>
      <c r="AB54" s="91" t="s">
        <v>22</v>
      </c>
      <c r="AC54" s="91"/>
      <c r="AD54" s="91"/>
      <c r="AE54" s="91"/>
      <c r="AF54" s="91"/>
      <c r="AG54" s="91"/>
      <c r="AH54" s="91"/>
      <c r="AI54" s="91"/>
      <c r="AJ54" s="2"/>
      <c r="AK54" s="62"/>
      <c r="AL54" s="84"/>
      <c r="AM54" s="62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71" t="s">
        <v>150</v>
      </c>
      <c r="BA54" s="130" t="s">
        <v>91</v>
      </c>
      <c r="BB54" s="106"/>
      <c r="BC54" s="106"/>
      <c r="BD54" s="106"/>
      <c r="BE54" s="161"/>
    </row>
    <row r="55" spans="1:61" ht="12.95" customHeight="1" x14ac:dyDescent="0.25">
      <c r="A55" s="113" t="s">
        <v>14</v>
      </c>
      <c r="B55" s="91"/>
      <c r="C55" s="91"/>
      <c r="D55" s="91"/>
      <c r="E55" s="91" t="s">
        <v>22</v>
      </c>
      <c r="F55" s="91"/>
      <c r="G55" s="91"/>
      <c r="H55" s="91"/>
      <c r="I55" s="91"/>
      <c r="J55" s="91"/>
      <c r="K55" s="91"/>
      <c r="L55" s="91"/>
      <c r="M55" s="2"/>
      <c r="N55" s="115" t="s">
        <v>213</v>
      </c>
      <c r="O55" s="115"/>
      <c r="P55" s="115"/>
      <c r="Q55" s="103">
        <v>595</v>
      </c>
      <c r="R55" s="103"/>
      <c r="S55" s="103"/>
      <c r="T55" s="105" t="s">
        <v>214</v>
      </c>
      <c r="U55" s="105"/>
      <c r="V55" s="105"/>
      <c r="W55" s="2"/>
      <c r="X55" s="91" t="s">
        <v>345</v>
      </c>
      <c r="Y55" s="91"/>
      <c r="Z55" s="91"/>
      <c r="AA55" s="91"/>
      <c r="AB55" s="91" t="s">
        <v>26</v>
      </c>
      <c r="AC55" s="91"/>
      <c r="AD55" s="91"/>
      <c r="AE55" s="91"/>
      <c r="AF55" s="91"/>
      <c r="AG55" s="91"/>
      <c r="AH55" s="91"/>
      <c r="AI55" s="91"/>
      <c r="AJ55" s="2"/>
      <c r="AK55" s="106"/>
      <c r="AL55" s="155"/>
      <c r="AM55" s="106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03">
        <v>1</v>
      </c>
      <c r="BA55" s="103"/>
      <c r="BB55" s="103"/>
      <c r="BC55" s="105" t="s">
        <v>215</v>
      </c>
      <c r="BD55" s="105"/>
      <c r="BE55" s="117"/>
    </row>
    <row r="56" spans="1:61" ht="12.95" customHeight="1" thickBot="1" x14ac:dyDescent="0.3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40"/>
    </row>
    <row r="57" spans="1:61" ht="5.0999999999999996" customHeight="1" thickBot="1" x14ac:dyDescent="0.3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</row>
    <row r="58" spans="1:61" ht="21.95" customHeight="1" thickBot="1" x14ac:dyDescent="0.35">
      <c r="A58" s="176" t="s">
        <v>125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65" t="str">
        <f>IF($O$1=0,"",$O$1)</f>
        <v>NED</v>
      </c>
      <c r="P58" s="165"/>
      <c r="Q58" s="165"/>
      <c r="R58" s="165"/>
      <c r="S58" s="139">
        <f>IF($S$1=0,"",$S$1)</f>
        <v>1974</v>
      </c>
      <c r="T58" s="139"/>
      <c r="U58" s="139"/>
      <c r="V58" s="139"/>
      <c r="W58" s="139"/>
      <c r="X58" s="141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82" t="s">
        <v>154</v>
      </c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3"/>
    </row>
    <row r="59" spans="1:61" ht="12.95" customHeight="1" x14ac:dyDescent="0.2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22"/>
    </row>
    <row r="60" spans="1:61" ht="12.95" customHeight="1" x14ac:dyDescent="0.25">
      <c r="A60" s="113" t="s">
        <v>118</v>
      </c>
      <c r="B60" s="91"/>
      <c r="C60" s="91"/>
      <c r="D60" s="91"/>
      <c r="E60" s="91"/>
      <c r="F60" s="91"/>
      <c r="G60" s="91"/>
      <c r="H60" s="140"/>
      <c r="I60" s="133" t="str">
        <f>IF($O$1=0,"",$O$1)</f>
        <v>NED</v>
      </c>
      <c r="J60" s="134"/>
      <c r="K60" s="229">
        <f>IF($S$1=0,"",$S$1)</f>
        <v>1974</v>
      </c>
      <c r="L60" s="230"/>
      <c r="M60" s="6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36"/>
    </row>
    <row r="61" spans="1:61" ht="12.95" customHeight="1" x14ac:dyDescent="0.25">
      <c r="A61" s="113" t="s">
        <v>119</v>
      </c>
      <c r="B61" s="91"/>
      <c r="C61" s="91"/>
      <c r="D61" s="91"/>
      <c r="E61" s="100"/>
      <c r="F61" s="100"/>
      <c r="G61" s="100"/>
      <c r="H61" s="32"/>
      <c r="I61" s="133">
        <f>IF($I$4=0,"",$I$4)</f>
        <v>1983</v>
      </c>
      <c r="J61" s="134"/>
      <c r="K61" s="106"/>
      <c r="L61" s="131"/>
      <c r="M61" s="60"/>
      <c r="N61" s="241" t="str">
        <f>IF($N$4=0,"",$N$4)</f>
        <v>Sneek,</v>
      </c>
      <c r="O61" s="241"/>
      <c r="P61" s="241"/>
      <c r="Q61" s="241"/>
      <c r="R61" s="241"/>
      <c r="S61" s="241"/>
      <c r="T61" s="153">
        <f>IF($T$4=0,"",$T$4)</f>
        <v>30348</v>
      </c>
      <c r="U61" s="153"/>
      <c r="V61" s="153"/>
      <c r="W61" s="153"/>
      <c r="X61" s="153"/>
      <c r="Y61" s="153"/>
      <c r="Z61" s="153"/>
      <c r="AA61" s="153"/>
      <c r="AB61" s="153"/>
      <c r="AC61" s="32"/>
      <c r="AD61" s="194" t="str">
        <f>IF($AD$4=0,"",$AD$4)</f>
        <v>Heerenveen,</v>
      </c>
      <c r="AE61" s="194"/>
      <c r="AF61" s="194"/>
      <c r="AG61" s="194"/>
      <c r="AH61" s="194"/>
      <c r="AI61" s="194"/>
      <c r="AJ61" s="194"/>
      <c r="AK61" s="166">
        <f>IF($AK$4=0,"",$AK$4)</f>
        <v>30362</v>
      </c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37"/>
      <c r="BI61" s="24"/>
    </row>
    <row r="62" spans="1:61" ht="12.95" customHeight="1" x14ac:dyDescent="0.25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91" t="s">
        <v>1</v>
      </c>
      <c r="P62" s="91"/>
      <c r="Q62" s="91"/>
      <c r="R62" s="91"/>
      <c r="S62" s="91"/>
      <c r="T62" s="109"/>
      <c r="U62" s="109"/>
      <c r="V62" s="109"/>
      <c r="W62" s="109"/>
      <c r="X62" s="109"/>
      <c r="Y62" s="109"/>
      <c r="Z62" s="109"/>
      <c r="AA62" s="109"/>
      <c r="AB62" s="100"/>
      <c r="AC62" s="100"/>
      <c r="AD62" s="152" t="s">
        <v>179</v>
      </c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64"/>
    </row>
    <row r="63" spans="1:61" ht="12.95" customHeight="1" x14ac:dyDescent="0.25">
      <c r="A63" s="179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1"/>
    </row>
    <row r="64" spans="1:61" ht="12.95" customHeight="1" x14ac:dyDescent="0.25">
      <c r="A64" s="118" t="s">
        <v>171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5"/>
      <c r="X64" s="174" t="s">
        <v>27</v>
      </c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237"/>
    </row>
    <row r="65" spans="1:64" ht="12.95" customHeight="1" x14ac:dyDescent="0.25">
      <c r="A65" s="110" t="s">
        <v>127</v>
      </c>
      <c r="B65" s="105"/>
      <c r="C65" s="105"/>
      <c r="D65" s="105"/>
      <c r="E65" s="105" t="s">
        <v>13</v>
      </c>
      <c r="F65" s="105"/>
      <c r="G65" s="105"/>
      <c r="H65" s="105"/>
      <c r="I65" s="105"/>
      <c r="J65" s="105"/>
      <c r="K65" s="105"/>
      <c r="L65" s="105"/>
      <c r="M65" s="5"/>
      <c r="N65" s="115" t="s">
        <v>60</v>
      </c>
      <c r="O65" s="115"/>
      <c r="P65" s="115"/>
      <c r="Q65" s="106" t="s">
        <v>64</v>
      </c>
      <c r="R65" s="106"/>
      <c r="S65" s="106"/>
      <c r="T65" s="105" t="s">
        <v>185</v>
      </c>
      <c r="U65" s="105"/>
      <c r="V65" s="105"/>
      <c r="W65" s="2"/>
      <c r="X65" s="105" t="s">
        <v>12</v>
      </c>
      <c r="Y65" s="105"/>
      <c r="Z65" s="105"/>
      <c r="AA65" s="105"/>
      <c r="AB65" s="105" t="s">
        <v>13</v>
      </c>
      <c r="AC65" s="105"/>
      <c r="AD65" s="105"/>
      <c r="AE65" s="105"/>
      <c r="AF65" s="105"/>
      <c r="AG65" s="105"/>
      <c r="AH65" s="105"/>
      <c r="AI65" s="105"/>
      <c r="AJ65" s="5"/>
      <c r="AK65" s="115" t="s">
        <v>60</v>
      </c>
      <c r="AL65" s="115"/>
      <c r="AM65" s="115"/>
      <c r="AN65" s="106" t="s">
        <v>64</v>
      </c>
      <c r="AO65" s="106"/>
      <c r="AP65" s="106"/>
      <c r="AQ65" s="105" t="s">
        <v>185</v>
      </c>
      <c r="AR65" s="105"/>
      <c r="AS65" s="105"/>
      <c r="AT65" s="5"/>
      <c r="AU65" s="5"/>
      <c r="AV65" s="5"/>
      <c r="AW65" s="5"/>
      <c r="AX65" s="5"/>
      <c r="AY65" s="5"/>
      <c r="AZ65" s="106" t="s">
        <v>64</v>
      </c>
      <c r="BA65" s="106"/>
      <c r="BB65" s="106"/>
      <c r="BC65" s="105" t="s">
        <v>185</v>
      </c>
      <c r="BD65" s="105"/>
      <c r="BE65" s="117"/>
    </row>
    <row r="66" spans="1:64" ht="12.95" customHeight="1" x14ac:dyDescent="0.25">
      <c r="A66" s="137" t="s">
        <v>346</v>
      </c>
      <c r="B66" s="109"/>
      <c r="C66" s="109"/>
      <c r="D66" s="109"/>
      <c r="E66" s="109" t="s">
        <v>28</v>
      </c>
      <c r="F66" s="109"/>
      <c r="G66" s="109"/>
      <c r="H66" s="109"/>
      <c r="I66" s="109"/>
      <c r="J66" s="109"/>
      <c r="K66" s="109"/>
      <c r="L66" s="109"/>
      <c r="M66" s="2"/>
      <c r="N66" s="106"/>
      <c r="O66" s="106"/>
      <c r="P66" s="106"/>
      <c r="Q66" s="103">
        <v>10</v>
      </c>
      <c r="R66" s="103"/>
      <c r="S66" s="103"/>
      <c r="T66" s="105" t="s">
        <v>349</v>
      </c>
      <c r="U66" s="105"/>
      <c r="V66" s="105"/>
      <c r="W66" s="2"/>
      <c r="X66" s="109" t="s">
        <v>348</v>
      </c>
      <c r="Y66" s="109"/>
      <c r="Z66" s="109"/>
      <c r="AA66" s="109"/>
      <c r="AB66" s="109" t="s">
        <v>323</v>
      </c>
      <c r="AC66" s="109"/>
      <c r="AD66" s="109"/>
      <c r="AE66" s="109"/>
      <c r="AF66" s="109"/>
      <c r="AG66" s="109"/>
      <c r="AH66" s="109"/>
      <c r="AI66" s="109"/>
      <c r="AJ66" s="2"/>
      <c r="AK66" s="106"/>
      <c r="AL66" s="106"/>
      <c r="AM66" s="106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31">
        <v>5</v>
      </c>
      <c r="BA66" s="28" t="s">
        <v>328</v>
      </c>
      <c r="BB66" s="31">
        <v>10</v>
      </c>
      <c r="BC66" s="105" t="s">
        <v>325</v>
      </c>
      <c r="BD66" s="105"/>
      <c r="BE66" s="117"/>
    </row>
    <row r="67" spans="1:64" ht="12.95" customHeight="1" x14ac:dyDescent="0.25">
      <c r="A67" s="113" t="s">
        <v>340</v>
      </c>
      <c r="B67" s="91"/>
      <c r="C67" s="91"/>
      <c r="D67" s="91"/>
      <c r="E67" s="91" t="s">
        <v>29</v>
      </c>
      <c r="F67" s="91"/>
      <c r="G67" s="91"/>
      <c r="H67" s="91"/>
      <c r="I67" s="91"/>
      <c r="J67" s="91"/>
      <c r="K67" s="91"/>
      <c r="L67" s="91"/>
      <c r="M67" s="2"/>
      <c r="N67" s="106"/>
      <c r="O67" s="106"/>
      <c r="P67" s="106"/>
      <c r="Q67" s="106"/>
      <c r="R67" s="106"/>
      <c r="S67" s="106"/>
      <c r="T67" s="106"/>
      <c r="U67" s="106"/>
      <c r="V67" s="106"/>
      <c r="W67" s="2"/>
      <c r="X67" s="91"/>
      <c r="Y67" s="91"/>
      <c r="Z67" s="91"/>
      <c r="AA67" s="91"/>
      <c r="AB67" s="91" t="s">
        <v>34</v>
      </c>
      <c r="AC67" s="91"/>
      <c r="AD67" s="91"/>
      <c r="AE67" s="91"/>
      <c r="AF67" s="91"/>
      <c r="AG67" s="91"/>
      <c r="AH67" s="91"/>
      <c r="AI67" s="91"/>
      <c r="AJ67" s="2"/>
      <c r="AK67" s="106"/>
      <c r="AL67" s="106"/>
      <c r="AM67" s="106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106"/>
      <c r="BA67" s="106"/>
      <c r="BB67" s="106"/>
      <c r="BC67" s="105"/>
      <c r="BD67" s="105"/>
      <c r="BE67" s="117"/>
    </row>
    <row r="68" spans="1:64" ht="12.95" customHeight="1" x14ac:dyDescent="0.25">
      <c r="A68" s="113" t="s">
        <v>402</v>
      </c>
      <c r="B68" s="91"/>
      <c r="C68" s="91"/>
      <c r="D68" s="91"/>
      <c r="E68" s="91" t="s">
        <v>30</v>
      </c>
      <c r="F68" s="91"/>
      <c r="G68" s="91"/>
      <c r="H68" s="91"/>
      <c r="I68" s="91"/>
      <c r="J68" s="91"/>
      <c r="K68" s="91"/>
      <c r="L68" s="91"/>
      <c r="M68" s="2"/>
      <c r="N68" s="115" t="s">
        <v>419</v>
      </c>
      <c r="O68" s="115"/>
      <c r="P68" s="115"/>
      <c r="Q68" s="103">
        <v>2900</v>
      </c>
      <c r="R68" s="103"/>
      <c r="S68" s="103"/>
      <c r="T68" s="105" t="s">
        <v>420</v>
      </c>
      <c r="U68" s="105"/>
      <c r="V68" s="105"/>
      <c r="W68" s="2"/>
      <c r="X68" s="91" t="s">
        <v>411</v>
      </c>
      <c r="Y68" s="91"/>
      <c r="Z68" s="91"/>
      <c r="AA68" s="91"/>
      <c r="AB68" s="91" t="s">
        <v>324</v>
      </c>
      <c r="AC68" s="91"/>
      <c r="AD68" s="91"/>
      <c r="AE68" s="91"/>
      <c r="AF68" s="91"/>
      <c r="AG68" s="91"/>
      <c r="AH68" s="91"/>
      <c r="AI68" s="91"/>
      <c r="AJ68" s="2"/>
      <c r="AK68" s="106"/>
      <c r="AL68" s="106"/>
      <c r="AM68" s="106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35">
        <v>26</v>
      </c>
      <c r="BA68" s="28" t="s">
        <v>328</v>
      </c>
      <c r="BB68" s="34">
        <v>31</v>
      </c>
      <c r="BC68" s="105" t="s">
        <v>326</v>
      </c>
      <c r="BD68" s="105"/>
      <c r="BE68" s="117"/>
    </row>
    <row r="69" spans="1:64" ht="12.95" customHeight="1" x14ac:dyDescent="0.25">
      <c r="A69" s="113"/>
      <c r="B69" s="91"/>
      <c r="C69" s="91"/>
      <c r="D69" s="91"/>
      <c r="E69" s="91" t="s">
        <v>31</v>
      </c>
      <c r="F69" s="91"/>
      <c r="G69" s="91"/>
      <c r="H69" s="91"/>
      <c r="I69" s="91"/>
      <c r="J69" s="91"/>
      <c r="K69" s="91"/>
      <c r="L69" s="91"/>
      <c r="M69" s="2"/>
      <c r="N69" s="115" t="s">
        <v>216</v>
      </c>
      <c r="O69" s="115"/>
      <c r="P69" s="115"/>
      <c r="Q69" s="103">
        <v>58</v>
      </c>
      <c r="R69" s="103"/>
      <c r="S69" s="103"/>
      <c r="T69" s="105" t="s">
        <v>217</v>
      </c>
      <c r="U69" s="105"/>
      <c r="V69" s="105"/>
      <c r="W69" s="2"/>
      <c r="X69" s="91" t="s">
        <v>368</v>
      </c>
      <c r="Y69" s="91"/>
      <c r="Z69" s="91"/>
      <c r="AA69" s="91"/>
      <c r="AB69" s="91" t="s">
        <v>324</v>
      </c>
      <c r="AC69" s="91"/>
      <c r="AD69" s="91"/>
      <c r="AE69" s="91"/>
      <c r="AF69" s="91"/>
      <c r="AG69" s="91"/>
      <c r="AH69" s="91"/>
      <c r="AI69" s="91"/>
      <c r="AJ69" s="2"/>
      <c r="AK69" s="106"/>
      <c r="AL69" s="106"/>
      <c r="AM69" s="106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11"/>
      <c r="BA69" s="28" t="s">
        <v>328</v>
      </c>
      <c r="BB69" s="75"/>
      <c r="BC69" s="105" t="s">
        <v>327</v>
      </c>
      <c r="BD69" s="105"/>
      <c r="BE69" s="117"/>
    </row>
    <row r="70" spans="1:64" ht="12.95" customHeight="1" x14ac:dyDescent="0.25">
      <c r="A70" s="113"/>
      <c r="B70" s="91"/>
      <c r="C70" s="91"/>
      <c r="D70" s="91"/>
      <c r="E70" s="91" t="s">
        <v>32</v>
      </c>
      <c r="F70" s="91"/>
      <c r="G70" s="91"/>
      <c r="H70" s="91"/>
      <c r="I70" s="91"/>
      <c r="J70" s="91"/>
      <c r="K70" s="91"/>
      <c r="L70" s="91"/>
      <c r="M70" s="2"/>
      <c r="N70" s="115" t="s">
        <v>218</v>
      </c>
      <c r="O70" s="115"/>
      <c r="P70" s="115"/>
      <c r="Q70" s="242">
        <v>12</v>
      </c>
      <c r="R70" s="242"/>
      <c r="S70" s="242"/>
      <c r="T70" s="105" t="s">
        <v>219</v>
      </c>
      <c r="U70" s="105"/>
      <c r="V70" s="105"/>
      <c r="W70" s="2"/>
      <c r="X70" s="91" t="s">
        <v>412</v>
      </c>
      <c r="Y70" s="91"/>
      <c r="Z70" s="91"/>
      <c r="AA70" s="91"/>
      <c r="AB70" s="91" t="s">
        <v>413</v>
      </c>
      <c r="AC70" s="91"/>
      <c r="AD70" s="91"/>
      <c r="AE70" s="91"/>
      <c r="AF70" s="91"/>
      <c r="AG70" s="91"/>
      <c r="AH70" s="91"/>
      <c r="AI70" s="91"/>
      <c r="AJ70" s="2"/>
      <c r="AK70" s="106"/>
      <c r="AL70" s="106"/>
      <c r="AM70" s="106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103"/>
      <c r="BA70" s="103"/>
      <c r="BB70" s="103"/>
      <c r="BC70" s="105" t="s">
        <v>414</v>
      </c>
      <c r="BD70" s="105"/>
      <c r="BE70" s="117"/>
    </row>
    <row r="71" spans="1:64" ht="12.95" customHeight="1" x14ac:dyDescent="0.25">
      <c r="A71" s="154"/>
      <c r="B71" s="155"/>
      <c r="C71" s="155"/>
      <c r="D71" s="155"/>
      <c r="E71" s="114" t="s">
        <v>33</v>
      </c>
      <c r="F71" s="114"/>
      <c r="G71" s="114"/>
      <c r="H71" s="114"/>
      <c r="I71" s="114"/>
      <c r="J71" s="114"/>
      <c r="K71" s="114"/>
      <c r="L71" s="114"/>
      <c r="M71" s="2"/>
      <c r="N71" s="106"/>
      <c r="O71" s="106"/>
      <c r="P71" s="106"/>
      <c r="Q71" s="103"/>
      <c r="R71" s="103"/>
      <c r="S71" s="103"/>
      <c r="T71" s="105" t="s">
        <v>220</v>
      </c>
      <c r="U71" s="105"/>
      <c r="V71" s="105"/>
      <c r="W71" s="2"/>
      <c r="X71" s="114" t="s">
        <v>14</v>
      </c>
      <c r="Y71" s="114"/>
      <c r="Z71" s="114"/>
      <c r="AA71" s="114"/>
      <c r="AB71" s="155"/>
      <c r="AC71" s="155"/>
      <c r="AD71" s="155"/>
      <c r="AE71" s="155"/>
      <c r="AF71" s="155"/>
      <c r="AG71" s="155"/>
      <c r="AH71" s="155"/>
      <c r="AI71" s="155"/>
      <c r="AJ71" s="2"/>
      <c r="AK71" s="106"/>
      <c r="AL71" s="106"/>
      <c r="AM71" s="10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106"/>
      <c r="BA71" s="106"/>
      <c r="BB71" s="106"/>
      <c r="BC71" s="106"/>
      <c r="BD71" s="106"/>
      <c r="BE71" s="161"/>
    </row>
    <row r="72" spans="1:64" ht="12.95" customHeight="1" x14ac:dyDescent="0.25">
      <c r="A72" s="173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64"/>
    </row>
    <row r="73" spans="1:64" ht="12.95" customHeight="1" x14ac:dyDescent="0.25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6"/>
    </row>
    <row r="74" spans="1:64" ht="12.95" customHeight="1" x14ac:dyDescent="0.25">
      <c r="A74" s="118" t="s">
        <v>128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92"/>
    </row>
    <row r="75" spans="1:64" ht="12.95" customHeight="1" x14ac:dyDescent="0.25">
      <c r="A75" s="110" t="s">
        <v>127</v>
      </c>
      <c r="B75" s="105"/>
      <c r="C75" s="105"/>
      <c r="D75" s="105"/>
      <c r="E75" s="105" t="s">
        <v>13</v>
      </c>
      <c r="F75" s="105"/>
      <c r="G75" s="105"/>
      <c r="H75" s="105"/>
      <c r="I75" s="105"/>
      <c r="J75" s="105"/>
      <c r="K75" s="105"/>
      <c r="L75" s="105"/>
      <c r="M75" s="5"/>
      <c r="N75" s="115" t="s">
        <v>60</v>
      </c>
      <c r="O75" s="115"/>
      <c r="P75" s="115"/>
      <c r="Q75" s="106" t="s">
        <v>64</v>
      </c>
      <c r="R75" s="106"/>
      <c r="S75" s="106"/>
      <c r="T75" s="105" t="s">
        <v>185</v>
      </c>
      <c r="U75" s="105"/>
      <c r="V75" s="105"/>
      <c r="W75" s="6"/>
      <c r="X75" s="105" t="s">
        <v>12</v>
      </c>
      <c r="Y75" s="105"/>
      <c r="Z75" s="105"/>
      <c r="AA75" s="105"/>
      <c r="AB75" s="105" t="s">
        <v>13</v>
      </c>
      <c r="AC75" s="105"/>
      <c r="AD75" s="105"/>
      <c r="AE75" s="105"/>
      <c r="AF75" s="105"/>
      <c r="AG75" s="105"/>
      <c r="AH75" s="105"/>
      <c r="AI75" s="105"/>
      <c r="AJ75" s="5"/>
      <c r="AK75" s="115" t="s">
        <v>60</v>
      </c>
      <c r="AL75" s="115"/>
      <c r="AM75" s="115"/>
      <c r="AN75" s="106" t="s">
        <v>64</v>
      </c>
      <c r="AO75" s="106"/>
      <c r="AP75" s="106"/>
      <c r="AQ75" s="105" t="s">
        <v>185</v>
      </c>
      <c r="AR75" s="105"/>
      <c r="AS75" s="105"/>
      <c r="AT75" s="5"/>
      <c r="AU75" s="5"/>
      <c r="AV75" s="5"/>
      <c r="AW75" s="5"/>
      <c r="AX75" s="5"/>
      <c r="AY75" s="5"/>
      <c r="AZ75" s="106" t="s">
        <v>64</v>
      </c>
      <c r="BA75" s="106"/>
      <c r="BB75" s="106"/>
      <c r="BC75" s="105" t="s">
        <v>185</v>
      </c>
      <c r="BD75" s="105"/>
      <c r="BE75" s="117"/>
    </row>
    <row r="76" spans="1:64" ht="12.95" customHeight="1" x14ac:dyDescent="0.25">
      <c r="A76" s="137" t="s">
        <v>350</v>
      </c>
      <c r="B76" s="109"/>
      <c r="C76" s="109"/>
      <c r="D76" s="109"/>
      <c r="E76" s="109" t="s">
        <v>315</v>
      </c>
      <c r="F76" s="109"/>
      <c r="G76" s="109"/>
      <c r="H76" s="109"/>
      <c r="I76" s="109"/>
      <c r="J76" s="109"/>
      <c r="K76" s="109"/>
      <c r="L76" s="109"/>
      <c r="M76" s="2"/>
      <c r="N76" s="115" t="s">
        <v>221</v>
      </c>
      <c r="O76" s="115"/>
      <c r="P76" s="115"/>
      <c r="Q76" s="196">
        <v>-2</v>
      </c>
      <c r="R76" s="196"/>
      <c r="S76" s="35">
        <v>5</v>
      </c>
      <c r="T76" s="105" t="s">
        <v>222</v>
      </c>
      <c r="U76" s="105"/>
      <c r="V76" s="105"/>
      <c r="W76" s="2"/>
      <c r="X76" s="109" t="s">
        <v>366</v>
      </c>
      <c r="Y76" s="109"/>
      <c r="Z76" s="109"/>
      <c r="AA76" s="109"/>
      <c r="AB76" s="109" t="s">
        <v>39</v>
      </c>
      <c r="AC76" s="109"/>
      <c r="AD76" s="109"/>
      <c r="AE76" s="109"/>
      <c r="AF76" s="109"/>
      <c r="AG76" s="109"/>
      <c r="AH76" s="109"/>
      <c r="AI76" s="109"/>
      <c r="AJ76" s="2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4"/>
      <c r="BL76" s="21"/>
    </row>
    <row r="77" spans="1:64" ht="12.95" customHeight="1" x14ac:dyDescent="0.25">
      <c r="A77" s="113" t="s">
        <v>351</v>
      </c>
      <c r="B77" s="91"/>
      <c r="C77" s="91"/>
      <c r="D77" s="91"/>
      <c r="E77" s="98" t="s">
        <v>336</v>
      </c>
      <c r="F77" s="98"/>
      <c r="G77" s="98"/>
      <c r="H77" s="98"/>
      <c r="I77" s="98"/>
      <c r="J77" s="98"/>
      <c r="K77" s="98"/>
      <c r="L77" s="98"/>
      <c r="M77" s="59"/>
      <c r="N77" s="115" t="s">
        <v>223</v>
      </c>
      <c r="O77" s="115"/>
      <c r="P77" s="115"/>
      <c r="Q77" s="103">
        <v>40</v>
      </c>
      <c r="R77" s="103"/>
      <c r="S77" s="103"/>
      <c r="T77" s="105" t="s">
        <v>224</v>
      </c>
      <c r="U77" s="105"/>
      <c r="V77" s="105"/>
      <c r="W77" s="2"/>
      <c r="X77" s="91"/>
      <c r="Y77" s="91"/>
      <c r="Z77" s="91"/>
      <c r="AA77" s="91"/>
      <c r="AB77" s="91" t="s">
        <v>40</v>
      </c>
      <c r="AC77" s="91"/>
      <c r="AD77" s="91"/>
      <c r="AE77" s="91"/>
      <c r="AF77" s="91"/>
      <c r="AG77" s="91"/>
      <c r="AH77" s="91"/>
      <c r="AI77" s="91"/>
      <c r="AJ77" s="2"/>
      <c r="AK77" s="115" t="s">
        <v>216</v>
      </c>
      <c r="AL77" s="115"/>
      <c r="AM77" s="115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03">
        <v>50</v>
      </c>
      <c r="BA77" s="103"/>
      <c r="BB77" s="103"/>
      <c r="BC77" s="106"/>
      <c r="BD77" s="106"/>
      <c r="BE77" s="161"/>
    </row>
    <row r="78" spans="1:64" ht="12.95" customHeight="1" x14ac:dyDescent="0.25">
      <c r="A78" s="113" t="s">
        <v>352</v>
      </c>
      <c r="B78" s="91"/>
      <c r="C78" s="91"/>
      <c r="D78" s="91"/>
      <c r="E78" s="98" t="s">
        <v>353</v>
      </c>
      <c r="F78" s="98"/>
      <c r="G78" s="98"/>
      <c r="H78" s="98"/>
      <c r="I78" s="98"/>
      <c r="J78" s="98"/>
      <c r="K78" s="98"/>
      <c r="L78" s="98"/>
      <c r="M78" s="98"/>
      <c r="N78" s="115" t="s">
        <v>354</v>
      </c>
      <c r="O78" s="115"/>
      <c r="P78" s="115"/>
      <c r="Q78" s="103">
        <v>1290</v>
      </c>
      <c r="R78" s="103"/>
      <c r="S78" s="103"/>
      <c r="T78" s="105" t="s">
        <v>355</v>
      </c>
      <c r="U78" s="105"/>
      <c r="V78" s="105"/>
      <c r="W78" s="2"/>
      <c r="X78" s="91"/>
      <c r="Y78" s="91"/>
      <c r="Z78" s="91"/>
      <c r="AA78" s="91"/>
      <c r="AB78" s="91" t="s">
        <v>41</v>
      </c>
      <c r="AC78" s="91"/>
      <c r="AD78" s="91"/>
      <c r="AE78" s="91"/>
      <c r="AF78" s="91"/>
      <c r="AG78" s="91"/>
      <c r="AH78" s="91"/>
      <c r="AI78" s="91"/>
      <c r="AJ78" s="2"/>
      <c r="AK78" s="115" t="s">
        <v>225</v>
      </c>
      <c r="AL78" s="115"/>
      <c r="AM78" s="11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103">
        <v>750</v>
      </c>
      <c r="BA78" s="103"/>
      <c r="BB78" s="103"/>
      <c r="BC78" s="106"/>
      <c r="BD78" s="106"/>
      <c r="BE78" s="161"/>
    </row>
    <row r="79" spans="1:64" ht="12.95" customHeight="1" x14ac:dyDescent="0.25">
      <c r="A79" s="113" t="s">
        <v>356</v>
      </c>
      <c r="B79" s="91"/>
      <c r="C79" s="91"/>
      <c r="D79" s="91"/>
      <c r="E79" s="98" t="s">
        <v>357</v>
      </c>
      <c r="F79" s="98"/>
      <c r="G79" s="98"/>
      <c r="H79" s="98"/>
      <c r="I79" s="98"/>
      <c r="J79" s="98"/>
      <c r="K79" s="98"/>
      <c r="L79" s="98"/>
      <c r="M79" s="98"/>
      <c r="N79" s="115" t="s">
        <v>227</v>
      </c>
      <c r="O79" s="115"/>
      <c r="P79" s="115"/>
      <c r="Q79" s="103">
        <v>830</v>
      </c>
      <c r="R79" s="103"/>
      <c r="S79" s="103"/>
      <c r="T79" s="105" t="s">
        <v>228</v>
      </c>
      <c r="U79" s="105"/>
      <c r="V79" s="105"/>
      <c r="W79" s="2"/>
      <c r="X79" s="91"/>
      <c r="Y79" s="91"/>
      <c r="Z79" s="91"/>
      <c r="AA79" s="91"/>
      <c r="AB79" s="91" t="s">
        <v>42</v>
      </c>
      <c r="AC79" s="91"/>
      <c r="AD79" s="91"/>
      <c r="AE79" s="91"/>
      <c r="AF79" s="91"/>
      <c r="AG79" s="91"/>
      <c r="AH79" s="91"/>
      <c r="AI79" s="91"/>
      <c r="AJ79" s="2"/>
      <c r="AK79" s="115" t="s">
        <v>226</v>
      </c>
      <c r="AL79" s="115"/>
      <c r="AM79" s="11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103">
        <v>20</v>
      </c>
      <c r="BA79" s="103"/>
      <c r="BB79" s="103"/>
      <c r="BC79" s="106"/>
      <c r="BD79" s="106"/>
      <c r="BE79" s="161"/>
    </row>
    <row r="80" spans="1:64" ht="12.95" customHeight="1" x14ac:dyDescent="0.25">
      <c r="A80" s="113"/>
      <c r="B80" s="91"/>
      <c r="C80" s="91"/>
      <c r="D80" s="91"/>
      <c r="E80" s="98" t="s">
        <v>36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2"/>
      <c r="X80" s="91" t="s">
        <v>367</v>
      </c>
      <c r="Y80" s="91"/>
      <c r="Z80" s="91"/>
      <c r="AA80" s="91"/>
      <c r="AB80" s="91" t="s">
        <v>43</v>
      </c>
      <c r="AC80" s="91"/>
      <c r="AD80" s="91"/>
      <c r="AE80" s="91"/>
      <c r="AF80" s="91"/>
      <c r="AG80" s="91"/>
      <c r="AH80" s="91"/>
      <c r="AI80" s="91"/>
      <c r="AJ80" s="2"/>
      <c r="AK80" s="115"/>
      <c r="AL80" s="115"/>
      <c r="AM80" s="115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06"/>
      <c r="BA80" s="106"/>
      <c r="BB80" s="106"/>
      <c r="BC80" s="106"/>
      <c r="BD80" s="106"/>
      <c r="BE80" s="161"/>
    </row>
    <row r="81" spans="1:61" ht="12.95" customHeight="1" x14ac:dyDescent="0.25">
      <c r="A81" s="113" t="s">
        <v>358</v>
      </c>
      <c r="B81" s="91"/>
      <c r="C81" s="91"/>
      <c r="D81" s="91"/>
      <c r="E81" s="91" t="s">
        <v>35</v>
      </c>
      <c r="F81" s="91"/>
      <c r="G81" s="91"/>
      <c r="H81" s="91"/>
      <c r="I81" s="91"/>
      <c r="J81" s="91"/>
      <c r="K81" s="91"/>
      <c r="L81" s="91"/>
      <c r="M81" s="2"/>
      <c r="N81" s="115" t="s">
        <v>230</v>
      </c>
      <c r="O81" s="115"/>
      <c r="P81" s="115"/>
      <c r="Q81" s="103">
        <v>380</v>
      </c>
      <c r="R81" s="103"/>
      <c r="S81" s="103"/>
      <c r="T81" s="105" t="s">
        <v>231</v>
      </c>
      <c r="U81" s="105"/>
      <c r="V81" s="105"/>
      <c r="W81" s="2"/>
      <c r="X81" s="91" t="s">
        <v>404</v>
      </c>
      <c r="Y81" s="91"/>
      <c r="Z81" s="91"/>
      <c r="AA81" s="91"/>
      <c r="AB81" s="91" t="s">
        <v>172</v>
      </c>
      <c r="AC81" s="91"/>
      <c r="AD81" s="91"/>
      <c r="AE81" s="91"/>
      <c r="AF81" s="91"/>
      <c r="AG81" s="91"/>
      <c r="AH81" s="91"/>
      <c r="AI81" s="91"/>
      <c r="AJ81" s="2"/>
      <c r="AK81" s="115" t="s">
        <v>226</v>
      </c>
      <c r="AL81" s="115"/>
      <c r="AM81" s="11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35">
        <v>20</v>
      </c>
      <c r="BA81" s="193">
        <v>230</v>
      </c>
      <c r="BB81" s="193"/>
      <c r="BC81" s="105" t="s">
        <v>229</v>
      </c>
      <c r="BD81" s="105"/>
      <c r="BE81" s="117"/>
      <c r="BI81" s="21"/>
    </row>
    <row r="82" spans="1:61" ht="12.95" customHeight="1" x14ac:dyDescent="0.25">
      <c r="A82" s="113" t="s">
        <v>351</v>
      </c>
      <c r="B82" s="91"/>
      <c r="C82" s="91"/>
      <c r="D82" s="91"/>
      <c r="E82" s="73" t="s">
        <v>18</v>
      </c>
      <c r="F82" s="73"/>
      <c r="G82" s="73"/>
      <c r="H82" s="73"/>
      <c r="I82" s="73"/>
      <c r="J82" s="73"/>
      <c r="K82" s="73"/>
      <c r="L82" s="73"/>
      <c r="M82" s="2"/>
      <c r="N82" s="115" t="s">
        <v>233</v>
      </c>
      <c r="O82" s="115"/>
      <c r="P82" s="115"/>
      <c r="Q82" s="103">
        <v>290</v>
      </c>
      <c r="R82" s="103"/>
      <c r="S82" s="103"/>
      <c r="T82" s="105" t="s">
        <v>234</v>
      </c>
      <c r="U82" s="105"/>
      <c r="V82" s="105"/>
      <c r="W82" s="2"/>
      <c r="X82" s="91" t="s">
        <v>371</v>
      </c>
      <c r="Y82" s="91"/>
      <c r="Z82" s="91"/>
      <c r="AA82" s="91"/>
      <c r="AB82" s="91" t="s">
        <v>232</v>
      </c>
      <c r="AC82" s="91"/>
      <c r="AD82" s="91"/>
      <c r="AE82" s="91"/>
      <c r="AF82" s="91"/>
      <c r="AG82" s="91"/>
      <c r="AH82" s="91"/>
      <c r="AI82" s="91"/>
      <c r="AJ82" s="2"/>
      <c r="AK82" s="115"/>
      <c r="AL82" s="115"/>
      <c r="AM82" s="115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106"/>
      <c r="BA82" s="106"/>
      <c r="BB82" s="106"/>
      <c r="BC82" s="106"/>
      <c r="BD82" s="106"/>
      <c r="BE82" s="161"/>
    </row>
    <row r="83" spans="1:61" ht="12.95" customHeight="1" x14ac:dyDescent="0.25">
      <c r="A83" s="113" t="s">
        <v>347</v>
      </c>
      <c r="B83" s="91"/>
      <c r="C83" s="91"/>
      <c r="D83" s="91"/>
      <c r="E83" s="73" t="s">
        <v>17</v>
      </c>
      <c r="F83" s="73"/>
      <c r="G83" s="73"/>
      <c r="H83" s="73"/>
      <c r="I83" s="73"/>
      <c r="J83" s="73"/>
      <c r="K83" s="73"/>
      <c r="L83" s="73"/>
      <c r="M83" s="2"/>
      <c r="N83" s="115" t="s">
        <v>236</v>
      </c>
      <c r="O83" s="115"/>
      <c r="P83" s="115"/>
      <c r="Q83" s="103">
        <v>230</v>
      </c>
      <c r="R83" s="103"/>
      <c r="S83" s="103"/>
      <c r="T83" s="105" t="s">
        <v>237</v>
      </c>
      <c r="U83" s="105"/>
      <c r="V83" s="105"/>
      <c r="W83" s="2"/>
      <c r="X83" s="91"/>
      <c r="Y83" s="91"/>
      <c r="Z83" s="91"/>
      <c r="AA83" s="91"/>
      <c r="AB83" s="91" t="s">
        <v>16</v>
      </c>
      <c r="AC83" s="91"/>
      <c r="AD83" s="91"/>
      <c r="AE83" s="91"/>
      <c r="AF83" s="91"/>
      <c r="AG83" s="91"/>
      <c r="AH83" s="91"/>
      <c r="AI83" s="91"/>
      <c r="AJ83" s="2"/>
      <c r="AK83" s="115" t="s">
        <v>235</v>
      </c>
      <c r="AL83" s="115"/>
      <c r="AM83" s="115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103">
        <v>440</v>
      </c>
      <c r="BA83" s="103"/>
      <c r="BB83" s="103"/>
      <c r="BC83" s="106"/>
      <c r="BD83" s="106"/>
      <c r="BE83" s="161"/>
    </row>
    <row r="84" spans="1:61" ht="12.95" customHeight="1" x14ac:dyDescent="0.25">
      <c r="A84" s="113" t="s">
        <v>359</v>
      </c>
      <c r="B84" s="91"/>
      <c r="C84" s="91"/>
      <c r="D84" s="91"/>
      <c r="E84" s="91" t="s">
        <v>37</v>
      </c>
      <c r="F84" s="91"/>
      <c r="G84" s="91"/>
      <c r="H84" s="91"/>
      <c r="I84" s="91"/>
      <c r="J84" s="91"/>
      <c r="K84" s="91"/>
      <c r="L84" s="91"/>
      <c r="M84" s="2"/>
      <c r="N84" s="115" t="s">
        <v>236</v>
      </c>
      <c r="O84" s="115"/>
      <c r="P84" s="115"/>
      <c r="Q84" s="103">
        <v>230</v>
      </c>
      <c r="R84" s="103"/>
      <c r="S84" s="103"/>
      <c r="T84" s="105" t="s">
        <v>237</v>
      </c>
      <c r="U84" s="105"/>
      <c r="V84" s="105"/>
      <c r="W84" s="2"/>
      <c r="X84" s="91"/>
      <c r="Y84" s="91"/>
      <c r="Z84" s="91"/>
      <c r="AA84" s="91"/>
      <c r="AB84" s="91" t="s">
        <v>17</v>
      </c>
      <c r="AC84" s="91"/>
      <c r="AD84" s="91"/>
      <c r="AE84" s="91"/>
      <c r="AF84" s="91"/>
      <c r="AG84" s="91"/>
      <c r="AH84" s="91"/>
      <c r="AI84" s="91"/>
      <c r="AJ84" s="2"/>
      <c r="AK84" s="115" t="s">
        <v>238</v>
      </c>
      <c r="AL84" s="115"/>
      <c r="AM84" s="115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103">
        <v>510</v>
      </c>
      <c r="BA84" s="103"/>
      <c r="BB84" s="103"/>
      <c r="BC84" s="106"/>
      <c r="BD84" s="106"/>
      <c r="BE84" s="161"/>
    </row>
    <row r="85" spans="1:61" ht="12.95" customHeight="1" x14ac:dyDescent="0.25">
      <c r="A85" s="113" t="s">
        <v>360</v>
      </c>
      <c r="B85" s="91"/>
      <c r="C85" s="91"/>
      <c r="D85" s="91"/>
      <c r="E85" s="91" t="s">
        <v>363</v>
      </c>
      <c r="F85" s="91"/>
      <c r="G85" s="91"/>
      <c r="H85" s="91"/>
      <c r="I85" s="91"/>
      <c r="J85" s="91"/>
      <c r="K85" s="91"/>
      <c r="L85" s="91"/>
      <c r="M85" s="2"/>
      <c r="N85" s="115"/>
      <c r="O85" s="115"/>
      <c r="P85" s="115"/>
      <c r="Q85" s="103">
        <v>15</v>
      </c>
      <c r="R85" s="103"/>
      <c r="S85" s="103"/>
      <c r="T85" s="105" t="s">
        <v>364</v>
      </c>
      <c r="U85" s="105"/>
      <c r="V85" s="105"/>
      <c r="W85" s="2"/>
      <c r="X85" s="91"/>
      <c r="Y85" s="91"/>
      <c r="Z85" s="91"/>
      <c r="AA85" s="91"/>
      <c r="AB85" s="91" t="s">
        <v>18</v>
      </c>
      <c r="AC85" s="91"/>
      <c r="AD85" s="91"/>
      <c r="AE85" s="91"/>
      <c r="AF85" s="91"/>
      <c r="AG85" s="91"/>
      <c r="AH85" s="91"/>
      <c r="AI85" s="91"/>
      <c r="AJ85" s="2"/>
      <c r="AK85" s="115" t="s">
        <v>239</v>
      </c>
      <c r="AL85" s="115"/>
      <c r="AM85" s="115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103">
        <v>390</v>
      </c>
      <c r="BA85" s="103"/>
      <c r="BB85" s="103"/>
      <c r="BC85" s="106"/>
      <c r="BD85" s="106"/>
      <c r="BE85" s="161"/>
    </row>
    <row r="86" spans="1:61" ht="12.95" customHeight="1" x14ac:dyDescent="0.25">
      <c r="A86" s="113" t="s">
        <v>361</v>
      </c>
      <c r="B86" s="91"/>
      <c r="C86" s="91"/>
      <c r="D86" s="91"/>
      <c r="E86" s="91" t="s">
        <v>73</v>
      </c>
      <c r="F86" s="91"/>
      <c r="G86" s="91"/>
      <c r="H86" s="91"/>
      <c r="I86" s="91"/>
      <c r="J86" s="91"/>
      <c r="K86" s="91"/>
      <c r="L86" s="91"/>
      <c r="M86" s="73"/>
      <c r="N86" s="105"/>
      <c r="O86" s="105"/>
      <c r="P86" s="105"/>
      <c r="Q86" s="103"/>
      <c r="R86" s="103"/>
      <c r="S86" s="103"/>
      <c r="T86" s="105" t="s">
        <v>365</v>
      </c>
      <c r="U86" s="105"/>
      <c r="V86" s="105"/>
      <c r="W86" s="2"/>
      <c r="X86" s="91"/>
      <c r="Y86" s="91"/>
      <c r="Z86" s="91"/>
      <c r="AA86" s="91"/>
      <c r="AB86" s="91" t="s">
        <v>35</v>
      </c>
      <c r="AC86" s="91"/>
      <c r="AD86" s="91"/>
      <c r="AE86" s="91"/>
      <c r="AF86" s="91"/>
      <c r="AG86" s="91"/>
      <c r="AH86" s="91"/>
      <c r="AI86" s="91"/>
      <c r="AJ86" s="2"/>
      <c r="AK86" s="115" t="s">
        <v>240</v>
      </c>
      <c r="AL86" s="115"/>
      <c r="AM86" s="115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103">
        <v>230</v>
      </c>
      <c r="BA86" s="103"/>
      <c r="BB86" s="103"/>
      <c r="BC86" s="106"/>
      <c r="BD86" s="106"/>
      <c r="BE86" s="161"/>
    </row>
    <row r="87" spans="1:61" ht="12.95" customHeight="1" x14ac:dyDescent="0.25">
      <c r="A87" s="113"/>
      <c r="B87" s="91"/>
      <c r="C87" s="91"/>
      <c r="D87" s="91"/>
      <c r="E87" s="91" t="s">
        <v>38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2"/>
      <c r="X87" s="91" t="s">
        <v>369</v>
      </c>
      <c r="Y87" s="91"/>
      <c r="Z87" s="91"/>
      <c r="AA87" s="91"/>
      <c r="AB87" s="91" t="s">
        <v>44</v>
      </c>
      <c r="AC87" s="91"/>
      <c r="AD87" s="91"/>
      <c r="AE87" s="91"/>
      <c r="AF87" s="91"/>
      <c r="AG87" s="91"/>
      <c r="AH87" s="91"/>
      <c r="AI87" s="91"/>
      <c r="AJ87" s="2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1"/>
      <c r="BI87" s="20"/>
    </row>
    <row r="88" spans="1:61" ht="12.95" customHeight="1" x14ac:dyDescent="0.25">
      <c r="A88" s="113" t="s">
        <v>362</v>
      </c>
      <c r="B88" s="91"/>
      <c r="C88" s="91"/>
      <c r="D88" s="91"/>
      <c r="E88" s="91" t="s">
        <v>35</v>
      </c>
      <c r="F88" s="91"/>
      <c r="G88" s="91"/>
      <c r="H88" s="91"/>
      <c r="I88" s="91"/>
      <c r="J88" s="91"/>
      <c r="K88" s="91"/>
      <c r="L88" s="91"/>
      <c r="M88" s="2"/>
      <c r="N88" s="115" t="s">
        <v>241</v>
      </c>
      <c r="O88" s="115"/>
      <c r="P88" s="115"/>
      <c r="Q88" s="103"/>
      <c r="R88" s="103"/>
      <c r="S88" s="103"/>
      <c r="T88" s="106"/>
      <c r="U88" s="106"/>
      <c r="V88" s="106"/>
      <c r="W88" s="2"/>
      <c r="X88" s="91"/>
      <c r="Y88" s="91"/>
      <c r="Z88" s="91"/>
      <c r="AA88" s="91"/>
      <c r="AB88" s="91" t="s">
        <v>425</v>
      </c>
      <c r="AC88" s="91"/>
      <c r="AD88" s="91"/>
      <c r="AE88" s="91"/>
      <c r="AF88" s="91"/>
      <c r="AG88" s="91"/>
      <c r="AH88" s="91"/>
      <c r="AI88" s="91"/>
      <c r="AJ88" s="91"/>
      <c r="AK88" s="115" t="s">
        <v>423</v>
      </c>
      <c r="AL88" s="115"/>
      <c r="AM88" s="115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103">
        <v>956</v>
      </c>
      <c r="BA88" s="103"/>
      <c r="BB88" s="103"/>
      <c r="BC88" s="105" t="s">
        <v>424</v>
      </c>
      <c r="BD88" s="105"/>
      <c r="BE88" s="117"/>
    </row>
    <row r="89" spans="1:61" ht="12.95" customHeight="1" x14ac:dyDescent="0.25">
      <c r="A89" s="113"/>
      <c r="B89" s="91"/>
      <c r="C89" s="91"/>
      <c r="D89" s="91"/>
      <c r="E89" s="91" t="s">
        <v>18</v>
      </c>
      <c r="F89" s="91"/>
      <c r="G89" s="91"/>
      <c r="H89" s="91"/>
      <c r="I89" s="91"/>
      <c r="J89" s="91"/>
      <c r="K89" s="91"/>
      <c r="L89" s="91"/>
      <c r="M89" s="2"/>
      <c r="N89" s="115" t="s">
        <v>236</v>
      </c>
      <c r="O89" s="115"/>
      <c r="P89" s="115"/>
      <c r="Q89" s="103"/>
      <c r="R89" s="103"/>
      <c r="S89" s="103"/>
      <c r="T89" s="106"/>
      <c r="U89" s="106"/>
      <c r="V89" s="106"/>
      <c r="W89" s="2"/>
      <c r="X89" s="91"/>
      <c r="Y89" s="91"/>
      <c r="Z89" s="91"/>
      <c r="AA89" s="91"/>
      <c r="AB89" s="91" t="s">
        <v>422</v>
      </c>
      <c r="AC89" s="91"/>
      <c r="AD89" s="91"/>
      <c r="AE89" s="91"/>
      <c r="AF89" s="91"/>
      <c r="AG89" s="91"/>
      <c r="AH89" s="91"/>
      <c r="AI89" s="91"/>
      <c r="AJ89" s="2"/>
      <c r="AK89" s="115"/>
      <c r="AL89" s="115"/>
      <c r="AM89" s="11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03"/>
      <c r="BA89" s="103"/>
      <c r="BB89" s="103"/>
      <c r="BC89" s="105"/>
      <c r="BD89" s="105"/>
      <c r="BE89" s="117"/>
    </row>
    <row r="90" spans="1:61" ht="12.95" customHeight="1" x14ac:dyDescent="0.25">
      <c r="A90" s="113"/>
      <c r="B90" s="91"/>
      <c r="C90" s="91"/>
      <c r="D90" s="91"/>
      <c r="E90" s="91" t="s">
        <v>17</v>
      </c>
      <c r="F90" s="91"/>
      <c r="G90" s="91"/>
      <c r="H90" s="91"/>
      <c r="I90" s="91"/>
      <c r="J90" s="91"/>
      <c r="K90" s="91"/>
      <c r="L90" s="91"/>
      <c r="M90" s="2"/>
      <c r="N90" s="115" t="s">
        <v>242</v>
      </c>
      <c r="O90" s="115"/>
      <c r="P90" s="115"/>
      <c r="Q90" s="103"/>
      <c r="R90" s="103"/>
      <c r="S90" s="103"/>
      <c r="T90" s="106"/>
      <c r="U90" s="106"/>
      <c r="V90" s="106"/>
      <c r="W90" s="2"/>
      <c r="X90" s="91"/>
      <c r="Y90" s="91"/>
      <c r="Z90" s="91"/>
      <c r="AA90" s="91"/>
      <c r="AB90" s="91" t="s">
        <v>31</v>
      </c>
      <c r="AC90" s="91"/>
      <c r="AD90" s="91"/>
      <c r="AE90" s="91"/>
      <c r="AF90" s="91"/>
      <c r="AG90" s="91"/>
      <c r="AH90" s="91"/>
      <c r="AI90" s="91"/>
      <c r="AJ90" s="2"/>
      <c r="AK90" s="115"/>
      <c r="AL90" s="115"/>
      <c r="AM90" s="11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03">
        <v>113</v>
      </c>
      <c r="BA90" s="103"/>
      <c r="BB90" s="103"/>
      <c r="BC90" s="105" t="s">
        <v>243</v>
      </c>
      <c r="BD90" s="105"/>
      <c r="BE90" s="117"/>
    </row>
    <row r="91" spans="1:61" ht="12.95" customHeight="1" x14ac:dyDescent="0.25">
      <c r="A91" s="113"/>
      <c r="B91" s="91"/>
      <c r="C91" s="91"/>
      <c r="D91" s="91"/>
      <c r="E91" s="91" t="s">
        <v>37</v>
      </c>
      <c r="F91" s="91"/>
      <c r="G91" s="91"/>
      <c r="H91" s="91"/>
      <c r="I91" s="91"/>
      <c r="J91" s="91"/>
      <c r="K91" s="91"/>
      <c r="L91" s="91"/>
      <c r="M91" s="2"/>
      <c r="N91" s="115" t="s">
        <v>242</v>
      </c>
      <c r="O91" s="115"/>
      <c r="P91" s="115"/>
      <c r="Q91" s="103"/>
      <c r="R91" s="103"/>
      <c r="S91" s="103"/>
      <c r="T91" s="106"/>
      <c r="U91" s="106"/>
      <c r="V91" s="106"/>
      <c r="W91" s="2"/>
      <c r="X91" s="91"/>
      <c r="Y91" s="91"/>
      <c r="Z91" s="91"/>
      <c r="AA91" s="91"/>
      <c r="AB91" s="100"/>
      <c r="AC91" s="100"/>
      <c r="AD91" s="100"/>
      <c r="AE91" s="100"/>
      <c r="AF91" s="100"/>
      <c r="AG91" s="100"/>
      <c r="AH91" s="100"/>
      <c r="AI91" s="100"/>
      <c r="AJ91" s="2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22"/>
    </row>
    <row r="92" spans="1:61" ht="12.95" customHeight="1" x14ac:dyDescent="0.25">
      <c r="A92" s="154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6"/>
    </row>
    <row r="93" spans="1:61" ht="12.95" customHeight="1" x14ac:dyDescent="0.25">
      <c r="A93" s="173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64"/>
    </row>
    <row r="94" spans="1:61" ht="12.95" customHeight="1" x14ac:dyDescent="0.25">
      <c r="A94" s="154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6"/>
    </row>
    <row r="95" spans="1:61" ht="12.95" customHeight="1" x14ac:dyDescent="0.25">
      <c r="A95" s="118" t="s">
        <v>147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61"/>
    </row>
    <row r="96" spans="1:61" ht="12.95" customHeight="1" x14ac:dyDescent="0.25">
      <c r="A96" s="110" t="s">
        <v>127</v>
      </c>
      <c r="B96" s="105"/>
      <c r="C96" s="105"/>
      <c r="D96" s="105"/>
      <c r="E96" s="105" t="s">
        <v>13</v>
      </c>
      <c r="F96" s="105"/>
      <c r="G96" s="105"/>
      <c r="H96" s="105"/>
      <c r="I96" s="105"/>
      <c r="J96" s="105"/>
      <c r="K96" s="105"/>
      <c r="L96" s="105"/>
      <c r="M96" s="105"/>
      <c r="N96" s="115" t="s">
        <v>60</v>
      </c>
      <c r="O96" s="115"/>
      <c r="P96" s="115"/>
      <c r="Q96" s="106" t="s">
        <v>64</v>
      </c>
      <c r="R96" s="106"/>
      <c r="S96" s="106"/>
      <c r="T96" s="105" t="s">
        <v>185</v>
      </c>
      <c r="U96" s="105"/>
      <c r="V96" s="105"/>
      <c r="W96" s="2"/>
      <c r="X96" s="105" t="s">
        <v>12</v>
      </c>
      <c r="Y96" s="105"/>
      <c r="Z96" s="105"/>
      <c r="AA96" s="105"/>
      <c r="AB96" s="105" t="s">
        <v>13</v>
      </c>
      <c r="AC96" s="105"/>
      <c r="AD96" s="105"/>
      <c r="AE96" s="105"/>
      <c r="AF96" s="105"/>
      <c r="AG96" s="105"/>
      <c r="AH96" s="105"/>
      <c r="AI96" s="105"/>
      <c r="AJ96" s="105"/>
      <c r="AK96" s="115" t="s">
        <v>60</v>
      </c>
      <c r="AL96" s="115"/>
      <c r="AM96" s="115"/>
      <c r="AN96" s="106" t="s">
        <v>64</v>
      </c>
      <c r="AO96" s="106"/>
      <c r="AP96" s="106"/>
      <c r="AQ96" s="105" t="s">
        <v>185</v>
      </c>
      <c r="AR96" s="105"/>
      <c r="AS96" s="105"/>
      <c r="AT96" s="5"/>
      <c r="AU96" s="5"/>
      <c r="AV96" s="5"/>
      <c r="AW96" s="5"/>
      <c r="AX96" s="5"/>
      <c r="AY96" s="5"/>
      <c r="AZ96" s="106" t="s">
        <v>64</v>
      </c>
      <c r="BA96" s="106"/>
      <c r="BB96" s="106"/>
      <c r="BC96" s="105" t="s">
        <v>185</v>
      </c>
      <c r="BD96" s="105"/>
      <c r="BE96" s="117"/>
    </row>
    <row r="97" spans="1:61" ht="12.95" customHeight="1" x14ac:dyDescent="0.25">
      <c r="A97" s="137" t="s">
        <v>370</v>
      </c>
      <c r="B97" s="109"/>
      <c r="C97" s="109"/>
      <c r="D97" s="109"/>
      <c r="E97" s="29" t="s">
        <v>45</v>
      </c>
      <c r="F97" s="29"/>
      <c r="G97" s="29"/>
      <c r="H97" s="29"/>
      <c r="I97" s="152"/>
      <c r="J97" s="152"/>
      <c r="K97" s="152"/>
      <c r="L97" s="152"/>
      <c r="M97" s="152"/>
      <c r="N97" s="115" t="s">
        <v>244</v>
      </c>
      <c r="O97" s="115"/>
      <c r="P97" s="115"/>
      <c r="Q97" s="103"/>
      <c r="R97" s="103"/>
      <c r="S97" s="103"/>
      <c r="T97" s="105"/>
      <c r="U97" s="105"/>
      <c r="V97" s="105"/>
      <c r="W97" s="2"/>
      <c r="X97" s="109" t="s">
        <v>372</v>
      </c>
      <c r="Y97" s="109"/>
      <c r="Z97" s="109"/>
      <c r="AA97" s="109"/>
      <c r="AB97" s="109" t="s">
        <v>49</v>
      </c>
      <c r="AC97" s="109"/>
      <c r="AD97" s="109"/>
      <c r="AE97" s="109"/>
      <c r="AF97" s="109"/>
      <c r="AG97" s="109"/>
      <c r="AH97" s="109"/>
      <c r="AI97" s="109"/>
      <c r="AJ97" s="109"/>
      <c r="AK97" s="115" t="s">
        <v>245</v>
      </c>
      <c r="AL97" s="115"/>
      <c r="AM97" s="11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13"/>
      <c r="BA97" s="103">
        <v>2</v>
      </c>
      <c r="BB97" s="103"/>
      <c r="BC97" s="106"/>
      <c r="BD97" s="106"/>
      <c r="BE97" s="161"/>
    </row>
    <row r="98" spans="1:61" ht="12.95" customHeight="1" x14ac:dyDescent="0.25">
      <c r="A98" s="113"/>
      <c r="B98" s="91"/>
      <c r="C98" s="91"/>
      <c r="D98" s="91"/>
      <c r="E98" s="91" t="s">
        <v>46</v>
      </c>
      <c r="F98" s="91"/>
      <c r="G98" s="91"/>
      <c r="H98" s="91"/>
      <c r="I98" s="91"/>
      <c r="J98" s="91"/>
      <c r="K98" s="91"/>
      <c r="L98" s="91"/>
      <c r="M98" s="91"/>
      <c r="N98" s="115" t="s">
        <v>246</v>
      </c>
      <c r="O98" s="115"/>
      <c r="P98" s="115"/>
      <c r="Q98" s="103" t="s">
        <v>322</v>
      </c>
      <c r="R98" s="103"/>
      <c r="S98" s="103"/>
      <c r="T98" s="105"/>
      <c r="U98" s="105"/>
      <c r="V98" s="105"/>
      <c r="W98" s="2"/>
      <c r="X98" s="91"/>
      <c r="Y98" s="91"/>
      <c r="Z98" s="91"/>
      <c r="AA98" s="91"/>
      <c r="AB98" s="91" t="s">
        <v>50</v>
      </c>
      <c r="AC98" s="91"/>
      <c r="AD98" s="91"/>
      <c r="AE98" s="91"/>
      <c r="AF98" s="91"/>
      <c r="AG98" s="91"/>
      <c r="AH98" s="91"/>
      <c r="AI98" s="91"/>
      <c r="AJ98" s="91"/>
      <c r="AK98" s="115" t="s">
        <v>247</v>
      </c>
      <c r="AL98" s="115"/>
      <c r="AM98" s="11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71" t="s">
        <v>150</v>
      </c>
      <c r="BA98" s="130" t="s">
        <v>91</v>
      </c>
      <c r="BB98" s="106"/>
      <c r="BC98" s="106"/>
      <c r="BD98" s="106"/>
      <c r="BE98" s="161"/>
    </row>
    <row r="99" spans="1:61" ht="12.95" customHeight="1" x14ac:dyDescent="0.25">
      <c r="A99" s="113"/>
      <c r="B99" s="91"/>
      <c r="C99" s="91"/>
      <c r="D99" s="91"/>
      <c r="E99" s="91" t="s">
        <v>47</v>
      </c>
      <c r="F99" s="91"/>
      <c r="G99" s="91"/>
      <c r="H99" s="91"/>
      <c r="I99" s="91"/>
      <c r="J99" s="91"/>
      <c r="K99" s="91"/>
      <c r="L99" s="91"/>
      <c r="M99" s="91"/>
      <c r="N99" s="115" t="s">
        <v>248</v>
      </c>
      <c r="O99" s="115"/>
      <c r="P99" s="115"/>
      <c r="Q99" s="103"/>
      <c r="R99" s="103"/>
      <c r="S99" s="103"/>
      <c r="T99" s="105"/>
      <c r="U99" s="105"/>
      <c r="V99" s="105"/>
      <c r="W99" s="2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152"/>
      <c r="AL99" s="152"/>
      <c r="AM99" s="15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80"/>
      <c r="BA99" s="152"/>
      <c r="BB99" s="152"/>
      <c r="BC99" s="152"/>
      <c r="BD99" s="152"/>
      <c r="BE99" s="164"/>
    </row>
    <row r="100" spans="1:61" ht="12.95" customHeight="1" x14ac:dyDescent="0.25">
      <c r="A100" s="113" t="s">
        <v>368</v>
      </c>
      <c r="B100" s="91"/>
      <c r="C100" s="91"/>
      <c r="D100" s="91"/>
      <c r="E100" s="91" t="s">
        <v>173</v>
      </c>
      <c r="F100" s="91"/>
      <c r="G100" s="91"/>
      <c r="H100" s="91"/>
      <c r="I100" s="91"/>
      <c r="J100" s="91"/>
      <c r="K100" s="91"/>
      <c r="L100" s="91"/>
      <c r="M100" s="91"/>
      <c r="N100" s="115" t="s">
        <v>249</v>
      </c>
      <c r="O100" s="115"/>
      <c r="P100" s="115"/>
      <c r="Q100" s="103">
        <v>3</v>
      </c>
      <c r="R100" s="103"/>
      <c r="S100" s="103"/>
      <c r="T100" s="105"/>
      <c r="U100" s="105"/>
      <c r="V100" s="105"/>
      <c r="W100" s="2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22"/>
    </row>
    <row r="101" spans="1:61" ht="12.95" customHeight="1" x14ac:dyDescent="0.25">
      <c r="A101" s="113"/>
      <c r="B101" s="91"/>
      <c r="C101" s="91"/>
      <c r="D101" s="91"/>
      <c r="E101" s="91" t="s">
        <v>48</v>
      </c>
      <c r="F101" s="91"/>
      <c r="G101" s="91"/>
      <c r="H101" s="91"/>
      <c r="I101" s="91"/>
      <c r="J101" s="91"/>
      <c r="K101" s="91"/>
      <c r="L101" s="91"/>
      <c r="M101" s="91"/>
      <c r="N101" s="115" t="s">
        <v>250</v>
      </c>
      <c r="O101" s="115"/>
      <c r="P101" s="282"/>
      <c r="Q101" s="71" t="s">
        <v>150</v>
      </c>
      <c r="R101" s="130" t="s">
        <v>91</v>
      </c>
      <c r="S101" s="106"/>
      <c r="T101" s="105"/>
      <c r="U101" s="105"/>
      <c r="V101" s="105"/>
      <c r="W101" s="2"/>
      <c r="X101" s="91"/>
      <c r="Y101" s="91"/>
      <c r="Z101" s="91"/>
      <c r="AA101" s="91"/>
      <c r="AB101" s="80"/>
      <c r="AC101" s="91"/>
      <c r="AD101" s="91"/>
      <c r="AE101" s="91"/>
      <c r="AF101" s="91"/>
      <c r="AG101" s="91"/>
      <c r="AH101" s="91"/>
      <c r="AI101" s="91"/>
      <c r="AJ101" s="91"/>
      <c r="AK101" s="120"/>
      <c r="AL101" s="120"/>
      <c r="AM101" s="12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80"/>
      <c r="BA101" s="100"/>
      <c r="BB101" s="100"/>
      <c r="BC101" s="73"/>
      <c r="BD101" s="73"/>
      <c r="BE101" s="74"/>
    </row>
    <row r="102" spans="1:61" ht="12.95" customHeight="1" x14ac:dyDescent="0.25">
      <c r="A102" s="113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2"/>
      <c r="X102" s="91"/>
      <c r="Y102" s="91"/>
      <c r="Z102" s="91"/>
      <c r="AA102" s="91"/>
      <c r="AB102" s="80"/>
      <c r="AC102" s="91"/>
      <c r="AD102" s="91"/>
      <c r="AE102" s="91"/>
      <c r="AF102" s="91"/>
      <c r="AG102" s="91"/>
      <c r="AH102" s="91"/>
      <c r="AI102" s="91"/>
      <c r="AJ102" s="91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22"/>
    </row>
    <row r="103" spans="1:61" ht="12.95" customHeight="1" thickBot="1" x14ac:dyDescent="0.3">
      <c r="A103" s="163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277"/>
    </row>
    <row r="104" spans="1:61" ht="12.9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</row>
    <row r="105" spans="1:61" ht="12.9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I105" s="21"/>
    </row>
    <row r="106" spans="1:61" ht="12.95" customHeight="1" x14ac:dyDescent="0.25">
      <c r="A106" s="100"/>
      <c r="B106" s="100"/>
      <c r="C106" s="100"/>
      <c r="D106" s="100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00"/>
      <c r="BD106" s="100"/>
      <c r="BE106" s="100"/>
    </row>
    <row r="107" spans="1:61" ht="12.9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</row>
    <row r="108" spans="1:61" ht="12.9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</row>
    <row r="109" spans="1:61" ht="12.9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</row>
    <row r="110" spans="1:61" ht="12.9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</row>
    <row r="111" spans="1:61" ht="12.9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</row>
    <row r="112" spans="1:61" ht="12.6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</row>
    <row r="113" spans="1:63" ht="13.5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</row>
    <row r="114" spans="1:63" ht="14.25" thickBot="1" x14ac:dyDescent="0.3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</row>
    <row r="115" spans="1:63" ht="21.95" customHeight="1" thickBot="1" x14ac:dyDescent="0.35">
      <c r="A115" s="176" t="s">
        <v>125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65" t="str">
        <f>IF($O$1=0,"",$O$1)</f>
        <v>NED</v>
      </c>
      <c r="P115" s="165"/>
      <c r="Q115" s="165"/>
      <c r="R115" s="165"/>
      <c r="S115" s="139">
        <f>IF($S$1=0,"",$S$1)</f>
        <v>1974</v>
      </c>
      <c r="T115" s="139"/>
      <c r="U115" s="139"/>
      <c r="V115" s="139"/>
      <c r="W115" s="139"/>
      <c r="X115" s="141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82" t="s">
        <v>155</v>
      </c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3"/>
    </row>
    <row r="116" spans="1:63" ht="12.95" customHeight="1" x14ac:dyDescent="0.25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22"/>
    </row>
    <row r="117" spans="1:63" ht="12.95" customHeight="1" x14ac:dyDescent="0.25">
      <c r="A117" s="113" t="s">
        <v>118</v>
      </c>
      <c r="B117" s="91"/>
      <c r="C117" s="91"/>
      <c r="D117" s="91"/>
      <c r="E117" s="91"/>
      <c r="F117" s="91"/>
      <c r="G117" s="91"/>
      <c r="H117" s="140"/>
      <c r="I117" s="133" t="str">
        <f>IF($O$1=0,"",$O$1)</f>
        <v>NED</v>
      </c>
      <c r="J117" s="134"/>
      <c r="K117" s="229">
        <f>IF($S$1=0,"",$S$1)</f>
        <v>1974</v>
      </c>
      <c r="L117" s="230"/>
      <c r="M117" s="6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36"/>
    </row>
    <row r="118" spans="1:63" ht="12.95" customHeight="1" x14ac:dyDescent="0.25">
      <c r="A118" s="113" t="s">
        <v>119</v>
      </c>
      <c r="B118" s="91"/>
      <c r="C118" s="91"/>
      <c r="D118" s="91"/>
      <c r="E118" s="100"/>
      <c r="F118" s="100"/>
      <c r="G118" s="100"/>
      <c r="H118" s="54"/>
      <c r="I118" s="133">
        <f>IF($I$4=0,"",$I$4)</f>
        <v>1983</v>
      </c>
      <c r="J118" s="134"/>
      <c r="K118" s="106"/>
      <c r="L118" s="131"/>
      <c r="M118" s="60"/>
      <c r="N118" s="241" t="str">
        <f>IF($N$4=0,"",$N$4)</f>
        <v>Sneek,</v>
      </c>
      <c r="O118" s="241"/>
      <c r="P118" s="241"/>
      <c r="Q118" s="241"/>
      <c r="R118" s="241"/>
      <c r="S118" s="241"/>
      <c r="T118" s="153">
        <f>IF($T$4=0,"",$T$4)</f>
        <v>30348</v>
      </c>
      <c r="U118" s="153"/>
      <c r="V118" s="153"/>
      <c r="W118" s="153"/>
      <c r="X118" s="153"/>
      <c r="Y118" s="153"/>
      <c r="Z118" s="153"/>
      <c r="AA118" s="153"/>
      <c r="AB118" s="153"/>
      <c r="AC118" s="54"/>
      <c r="AD118" s="194" t="str">
        <f>IF($AD$4=0,"",$AD$4)</f>
        <v>Heerenveen,</v>
      </c>
      <c r="AE118" s="194"/>
      <c r="AF118" s="194"/>
      <c r="AG118" s="194"/>
      <c r="AH118" s="194"/>
      <c r="AI118" s="194"/>
      <c r="AJ118" s="194"/>
      <c r="AK118" s="166">
        <f>IF($AK$4=0,"",$AK$4)</f>
        <v>30362</v>
      </c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37"/>
    </row>
    <row r="119" spans="1:63" ht="12.95" customHeight="1" x14ac:dyDescent="0.25">
      <c r="A119" s="99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91" t="s">
        <v>1</v>
      </c>
      <c r="P119" s="91"/>
      <c r="Q119" s="91"/>
      <c r="R119" s="91"/>
      <c r="S119" s="91"/>
      <c r="T119" s="109"/>
      <c r="U119" s="109"/>
      <c r="V119" s="109"/>
      <c r="W119" s="109"/>
      <c r="X119" s="109"/>
      <c r="Y119" s="109"/>
      <c r="Z119" s="109"/>
      <c r="AA119" s="109"/>
      <c r="AB119" s="100"/>
      <c r="AC119" s="100"/>
      <c r="AD119" s="152" t="s">
        <v>179</v>
      </c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64"/>
    </row>
    <row r="120" spans="1:63" ht="12.95" customHeight="1" x14ac:dyDescent="0.2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6"/>
    </row>
    <row r="121" spans="1:63" ht="12.95" customHeight="1" x14ac:dyDescent="0.25">
      <c r="A121" s="118" t="s">
        <v>129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5" t="s">
        <v>63</v>
      </c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17"/>
    </row>
    <row r="122" spans="1:63" ht="12.95" customHeight="1" x14ac:dyDescent="0.25">
      <c r="A122" s="110" t="s">
        <v>127</v>
      </c>
      <c r="B122" s="105"/>
      <c r="C122" s="105"/>
      <c r="D122" s="105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5"/>
      <c r="N122" s="106" t="s">
        <v>60</v>
      </c>
      <c r="O122" s="106"/>
      <c r="P122" s="106" t="s">
        <v>64</v>
      </c>
      <c r="Q122" s="106"/>
      <c r="R122" s="106"/>
      <c r="S122" s="105" t="s">
        <v>185</v>
      </c>
      <c r="T122" s="105"/>
      <c r="U122" s="105"/>
      <c r="V122" s="2"/>
      <c r="W122" s="105" t="s">
        <v>12</v>
      </c>
      <c r="X122" s="105"/>
      <c r="Y122" s="105"/>
      <c r="Z122" s="105"/>
      <c r="AA122" s="51" t="s">
        <v>13</v>
      </c>
      <c r="AB122" s="51"/>
      <c r="AC122" s="51"/>
      <c r="AD122" s="51"/>
      <c r="AE122" s="51"/>
      <c r="AF122" s="106"/>
      <c r="AG122" s="106"/>
      <c r="AH122" s="106"/>
      <c r="AI122" s="106"/>
      <c r="AJ122" s="115" t="s">
        <v>60</v>
      </c>
      <c r="AK122" s="115"/>
      <c r="AL122" s="115"/>
      <c r="AM122" s="106" t="s">
        <v>64</v>
      </c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5" t="s">
        <v>185</v>
      </c>
      <c r="BC122" s="105"/>
      <c r="BD122" s="105"/>
      <c r="BE122" s="42"/>
    </row>
    <row r="123" spans="1:63" ht="12.95" customHeight="1" x14ac:dyDescent="0.25">
      <c r="A123" s="137" t="s">
        <v>373</v>
      </c>
      <c r="B123" s="109"/>
      <c r="C123" s="109"/>
      <c r="D123" s="109"/>
      <c r="E123" s="2" t="s">
        <v>53</v>
      </c>
      <c r="F123" s="2"/>
      <c r="G123" s="109"/>
      <c r="H123" s="109"/>
      <c r="I123" s="109"/>
      <c r="J123" s="109"/>
      <c r="K123" s="123" t="s">
        <v>51</v>
      </c>
      <c r="L123" s="123"/>
      <c r="M123" s="123"/>
      <c r="N123" s="106"/>
      <c r="O123" s="106"/>
      <c r="P123" s="143">
        <v>160</v>
      </c>
      <c r="Q123" s="143"/>
      <c r="R123" s="143"/>
      <c r="S123" s="106"/>
      <c r="T123" s="106"/>
      <c r="U123" s="106"/>
      <c r="V123" s="2"/>
      <c r="W123" s="152"/>
      <c r="X123" s="152"/>
      <c r="Y123" s="152"/>
      <c r="Z123" s="152"/>
      <c r="AA123" s="109" t="s">
        <v>319</v>
      </c>
      <c r="AB123" s="109"/>
      <c r="AC123" s="109"/>
      <c r="AD123" s="109"/>
      <c r="AE123" s="109"/>
      <c r="AF123" s="109"/>
      <c r="AG123" s="109"/>
      <c r="AH123" s="123" t="s">
        <v>57</v>
      </c>
      <c r="AI123" s="123"/>
      <c r="AJ123" s="106"/>
      <c r="AK123" s="106"/>
      <c r="AL123" s="106"/>
      <c r="AM123" s="160">
        <v>0.85</v>
      </c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05" t="s">
        <v>55</v>
      </c>
      <c r="BC123" s="105"/>
      <c r="BD123" s="105"/>
      <c r="BE123" s="43"/>
    </row>
    <row r="124" spans="1:63" ht="12.95" customHeight="1" x14ac:dyDescent="0.25">
      <c r="A124" s="113" t="s">
        <v>374</v>
      </c>
      <c r="B124" s="91"/>
      <c r="C124" s="91"/>
      <c r="D124" s="91"/>
      <c r="E124" s="98" t="s">
        <v>163</v>
      </c>
      <c r="F124" s="98"/>
      <c r="G124" s="98" t="s">
        <v>64</v>
      </c>
      <c r="H124" s="98"/>
      <c r="I124" s="98"/>
      <c r="J124" s="55"/>
      <c r="K124" s="112" t="s">
        <v>52</v>
      </c>
      <c r="L124" s="112"/>
      <c r="M124" s="112"/>
      <c r="N124" s="125"/>
      <c r="O124" s="125"/>
      <c r="P124" s="143">
        <v>36.54</v>
      </c>
      <c r="Q124" s="143"/>
      <c r="R124" s="143"/>
      <c r="S124" s="106" t="s">
        <v>54</v>
      </c>
      <c r="T124" s="106"/>
      <c r="U124" s="106"/>
      <c r="V124" s="2"/>
      <c r="W124" s="100"/>
      <c r="X124" s="100"/>
      <c r="Y124" s="100"/>
      <c r="Z124" s="100"/>
      <c r="AA124" s="91" t="s">
        <v>329</v>
      </c>
      <c r="AB124" s="91"/>
      <c r="AC124" s="91"/>
      <c r="AD124" s="91"/>
      <c r="AE124" s="91"/>
      <c r="AF124" s="91"/>
      <c r="AG124" s="91"/>
      <c r="AH124" s="100"/>
      <c r="AI124" s="100"/>
      <c r="AJ124" s="106"/>
      <c r="AK124" s="106"/>
      <c r="AL124" s="106"/>
      <c r="AM124" s="144">
        <f>ROUND(0.2*P135+0.161,4)</f>
        <v>3.7684000000000002</v>
      </c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05" t="s">
        <v>56</v>
      </c>
      <c r="BC124" s="105"/>
      <c r="BD124" s="105"/>
      <c r="BE124" s="43"/>
    </row>
    <row r="125" spans="1:63" ht="12.95" customHeight="1" x14ac:dyDescent="0.25">
      <c r="A125" s="113" t="s">
        <v>14</v>
      </c>
      <c r="B125" s="91"/>
      <c r="C125" s="91"/>
      <c r="D125" s="91"/>
      <c r="E125" s="98" t="s">
        <v>164</v>
      </c>
      <c r="F125" s="98"/>
      <c r="G125" s="98" t="s">
        <v>64</v>
      </c>
      <c r="H125" s="98"/>
      <c r="I125" s="98"/>
      <c r="J125" s="55"/>
      <c r="K125" s="112" t="s">
        <v>52</v>
      </c>
      <c r="L125" s="112"/>
      <c r="M125" s="112"/>
      <c r="N125" s="125"/>
      <c r="O125" s="125"/>
      <c r="P125" s="143">
        <v>36.5</v>
      </c>
      <c r="Q125" s="143"/>
      <c r="R125" s="143"/>
      <c r="S125" s="106" t="s">
        <v>54</v>
      </c>
      <c r="T125" s="106"/>
      <c r="U125" s="106"/>
      <c r="V125" s="2"/>
      <c r="W125" s="100"/>
      <c r="X125" s="100"/>
      <c r="Y125" s="100"/>
      <c r="Z125" s="100"/>
      <c r="AA125" s="91" t="s">
        <v>162</v>
      </c>
      <c r="AB125" s="91"/>
      <c r="AC125" s="91"/>
      <c r="AD125" s="91"/>
      <c r="AE125" s="91"/>
      <c r="AF125" s="91"/>
      <c r="AG125" s="91"/>
      <c r="AH125" s="100"/>
      <c r="AI125" s="100"/>
      <c r="AJ125" s="106"/>
      <c r="AK125" s="106"/>
      <c r="AL125" s="106"/>
      <c r="AM125" s="144">
        <f>ROUND(P135-P129+1.6103,4)</f>
        <v>6.3247999999999998</v>
      </c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05" t="s">
        <v>56</v>
      </c>
      <c r="BC125" s="105"/>
      <c r="BD125" s="105"/>
      <c r="BE125" s="43"/>
    </row>
    <row r="126" spans="1:63" s="26" customFormat="1" ht="12.95" customHeight="1" x14ac:dyDescent="0.2">
      <c r="A126" s="167" t="s">
        <v>14</v>
      </c>
      <c r="B126" s="151"/>
      <c r="C126" s="151"/>
      <c r="D126" s="151"/>
      <c r="E126" s="135" t="s">
        <v>165</v>
      </c>
      <c r="F126" s="135"/>
      <c r="G126" s="135" t="s">
        <v>64</v>
      </c>
      <c r="H126" s="135"/>
      <c r="I126" s="135"/>
      <c r="J126" s="64"/>
      <c r="K126" s="169" t="s">
        <v>52</v>
      </c>
      <c r="L126" s="169"/>
      <c r="M126" s="169"/>
      <c r="N126" s="147"/>
      <c r="O126" s="147"/>
      <c r="P126" s="170">
        <v>36.450000000000003</v>
      </c>
      <c r="Q126" s="170"/>
      <c r="R126" s="170"/>
      <c r="S126" s="149" t="s">
        <v>54</v>
      </c>
      <c r="T126" s="149"/>
      <c r="U126" s="149"/>
      <c r="V126" s="25"/>
      <c r="W126" s="157"/>
      <c r="X126" s="157"/>
      <c r="Y126" s="157"/>
      <c r="Z126" s="157"/>
      <c r="AA126" s="151" t="s">
        <v>330</v>
      </c>
      <c r="AB126" s="151"/>
      <c r="AC126" s="151"/>
      <c r="AD126" s="151"/>
      <c r="AE126" s="151"/>
      <c r="AF126" s="151"/>
      <c r="AG126" s="151"/>
      <c r="AH126" s="171" t="s">
        <v>57</v>
      </c>
      <c r="AI126" s="171"/>
      <c r="AJ126" s="149"/>
      <c r="AK126" s="149"/>
      <c r="AL126" s="149"/>
      <c r="AM126" s="159">
        <f>ROUND(AM124/AM125,3)</f>
        <v>0.59599999999999997</v>
      </c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8" t="s">
        <v>55</v>
      </c>
      <c r="BC126" s="158"/>
      <c r="BD126" s="158"/>
      <c r="BE126" s="44"/>
      <c r="BK126" s="27"/>
    </row>
    <row r="127" spans="1:63" ht="12.95" customHeight="1" x14ac:dyDescent="0.25">
      <c r="A127" s="113" t="s">
        <v>14</v>
      </c>
      <c r="B127" s="91"/>
      <c r="C127" s="91"/>
      <c r="D127" s="91"/>
      <c r="E127" s="55"/>
      <c r="F127" s="55"/>
      <c r="G127" s="98" t="s">
        <v>158</v>
      </c>
      <c r="H127" s="98"/>
      <c r="I127" s="98"/>
      <c r="J127" s="98"/>
      <c r="K127" s="112" t="s">
        <v>52</v>
      </c>
      <c r="L127" s="112"/>
      <c r="M127" s="112"/>
      <c r="N127" s="125"/>
      <c r="O127" s="125"/>
      <c r="P127" s="172">
        <f>ROUND(P124,2)+ROUND(P125,2)+ROUND(P126,2)</f>
        <v>109.49</v>
      </c>
      <c r="Q127" s="172"/>
      <c r="R127" s="172"/>
      <c r="S127" s="106" t="s">
        <v>54</v>
      </c>
      <c r="T127" s="106"/>
      <c r="U127" s="106"/>
      <c r="V127" s="2"/>
      <c r="W127" s="91" t="s">
        <v>375</v>
      </c>
      <c r="X127" s="91"/>
      <c r="Y127" s="91"/>
      <c r="Z127" s="91"/>
      <c r="AA127" s="91" t="s">
        <v>320</v>
      </c>
      <c r="AB127" s="91"/>
      <c r="AC127" s="91"/>
      <c r="AD127" s="91"/>
      <c r="AE127" s="91"/>
      <c r="AF127" s="91"/>
      <c r="AG127" s="91"/>
      <c r="AH127" s="120" t="s">
        <v>57</v>
      </c>
      <c r="AI127" s="120"/>
      <c r="AJ127" s="115" t="s">
        <v>251</v>
      </c>
      <c r="AK127" s="115"/>
      <c r="AL127" s="115"/>
      <c r="AM127" s="160">
        <v>2.33</v>
      </c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05" t="s">
        <v>252</v>
      </c>
      <c r="BC127" s="105"/>
      <c r="BD127" s="105"/>
      <c r="BE127" s="43"/>
    </row>
    <row r="128" spans="1:63" ht="12.95" customHeight="1" x14ac:dyDescent="0.25">
      <c r="A128" s="113" t="s">
        <v>14</v>
      </c>
      <c r="B128" s="91"/>
      <c r="C128" s="91"/>
      <c r="D128" s="91"/>
      <c r="E128" s="55"/>
      <c r="F128" s="55"/>
      <c r="G128" s="98" t="s">
        <v>338</v>
      </c>
      <c r="H128" s="98"/>
      <c r="I128" s="98"/>
      <c r="J128" s="98"/>
      <c r="K128" s="98"/>
      <c r="L128" s="98"/>
      <c r="M128" s="98"/>
      <c r="N128" s="98"/>
      <c r="O128" s="98"/>
      <c r="P128" s="145">
        <f>ROUND(P127/30,3)</f>
        <v>3.65</v>
      </c>
      <c r="Q128" s="145"/>
      <c r="R128" s="145"/>
      <c r="S128" s="106" t="s">
        <v>55</v>
      </c>
      <c r="T128" s="106"/>
      <c r="U128" s="106"/>
      <c r="V128" s="2"/>
      <c r="W128" s="91" t="s">
        <v>371</v>
      </c>
      <c r="X128" s="91"/>
      <c r="Y128" s="91"/>
      <c r="Z128" s="91"/>
      <c r="AA128" s="91" t="s">
        <v>58</v>
      </c>
      <c r="AB128" s="91"/>
      <c r="AC128" s="91"/>
      <c r="AD128" s="91"/>
      <c r="AE128" s="91"/>
      <c r="AF128" s="91"/>
      <c r="AG128" s="91"/>
      <c r="AH128" s="120" t="s">
        <v>57</v>
      </c>
      <c r="AI128" s="120"/>
      <c r="AJ128" s="150" t="s">
        <v>253</v>
      </c>
      <c r="AK128" s="150"/>
      <c r="AL128" s="150"/>
      <c r="AM128" s="145">
        <f>ROUND(AM123-AM126,3)</f>
        <v>0.254</v>
      </c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05" t="s">
        <v>55</v>
      </c>
      <c r="BC128" s="105"/>
      <c r="BD128" s="105"/>
      <c r="BE128" s="43"/>
      <c r="BI128" s="15"/>
    </row>
    <row r="129" spans="1:61" ht="12.95" customHeight="1" x14ac:dyDescent="0.25">
      <c r="A129" s="113" t="s">
        <v>14</v>
      </c>
      <c r="B129" s="91"/>
      <c r="C129" s="91"/>
      <c r="D129" s="91"/>
      <c r="E129" s="58"/>
      <c r="F129" s="58"/>
      <c r="G129" s="98" t="s">
        <v>161</v>
      </c>
      <c r="H129" s="98"/>
      <c r="I129" s="98"/>
      <c r="J129" s="98"/>
      <c r="K129" s="112" t="s">
        <v>61</v>
      </c>
      <c r="L129" s="112"/>
      <c r="M129" s="112"/>
      <c r="N129" s="125"/>
      <c r="O129" s="125"/>
      <c r="P129" s="148">
        <f>ROUND(P128*P128,4)</f>
        <v>13.3225</v>
      </c>
      <c r="Q129" s="148"/>
      <c r="R129" s="148"/>
      <c r="S129" s="106" t="s">
        <v>56</v>
      </c>
      <c r="T129" s="106"/>
      <c r="U129" s="106"/>
      <c r="V129" s="2"/>
      <c r="W129" s="91"/>
      <c r="X129" s="91"/>
      <c r="Y129" s="91"/>
      <c r="Z129" s="91"/>
      <c r="AA129" s="91" t="s">
        <v>331</v>
      </c>
      <c r="AB129" s="91"/>
      <c r="AC129" s="91"/>
      <c r="AD129" s="91"/>
      <c r="AE129" s="91"/>
      <c r="AF129" s="91"/>
      <c r="AG129" s="91"/>
      <c r="AH129" s="120" t="s">
        <v>62</v>
      </c>
      <c r="AI129" s="120"/>
      <c r="AJ129" s="150"/>
      <c r="AK129" s="150"/>
      <c r="AL129" s="150"/>
      <c r="AM129" s="247">
        <f>ROUND(AM126*(0.2484*P129-AM126),4)</f>
        <v>1.6171</v>
      </c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105" t="s">
        <v>56</v>
      </c>
      <c r="BC129" s="105"/>
      <c r="BD129" s="105"/>
      <c r="BE129" s="43"/>
    </row>
    <row r="130" spans="1:61" ht="12.95" customHeight="1" x14ac:dyDescent="0.25">
      <c r="A130" s="113" t="s">
        <v>14</v>
      </c>
      <c r="B130" s="91"/>
      <c r="C130" s="91"/>
      <c r="D130" s="91"/>
      <c r="E130" s="98" t="s">
        <v>166</v>
      </c>
      <c r="F130" s="98"/>
      <c r="G130" s="98" t="s">
        <v>64</v>
      </c>
      <c r="H130" s="98"/>
      <c r="I130" s="98"/>
      <c r="J130" s="55"/>
      <c r="K130" s="112" t="s">
        <v>52</v>
      </c>
      <c r="L130" s="112"/>
      <c r="M130" s="112"/>
      <c r="N130" s="125"/>
      <c r="O130" s="125"/>
      <c r="P130" s="143">
        <v>42.48</v>
      </c>
      <c r="Q130" s="143"/>
      <c r="R130" s="143"/>
      <c r="S130" s="106" t="s">
        <v>54</v>
      </c>
      <c r="T130" s="106"/>
      <c r="U130" s="106"/>
      <c r="V130" s="2"/>
      <c r="W130" s="91" t="s">
        <v>405</v>
      </c>
      <c r="X130" s="91"/>
      <c r="Y130" s="91"/>
      <c r="Z130" s="91"/>
      <c r="AA130" s="91" t="s">
        <v>254</v>
      </c>
      <c r="AB130" s="91"/>
      <c r="AC130" s="91"/>
      <c r="AD130" s="91"/>
      <c r="AE130" s="91"/>
      <c r="AF130" s="91"/>
      <c r="AG130" s="91"/>
      <c r="AH130" s="120" t="s">
        <v>57</v>
      </c>
      <c r="AI130" s="120"/>
      <c r="AJ130" s="150" t="s">
        <v>255</v>
      </c>
      <c r="AK130" s="150"/>
      <c r="AL130" s="150"/>
      <c r="AM130" s="145">
        <f>ROUNDDOWN(SQRT(AM129),3)</f>
        <v>1.2709999999999999</v>
      </c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05" t="s">
        <v>55</v>
      </c>
      <c r="BC130" s="105"/>
      <c r="BD130" s="105"/>
      <c r="BE130" s="43"/>
    </row>
    <row r="131" spans="1:61" ht="12.95" customHeight="1" x14ac:dyDescent="0.25">
      <c r="A131" s="113" t="s">
        <v>14</v>
      </c>
      <c r="B131" s="91"/>
      <c r="C131" s="91"/>
      <c r="D131" s="91"/>
      <c r="E131" s="98" t="s">
        <v>167</v>
      </c>
      <c r="F131" s="98"/>
      <c r="G131" s="98" t="s">
        <v>64</v>
      </c>
      <c r="H131" s="98"/>
      <c r="I131" s="98"/>
      <c r="J131" s="55"/>
      <c r="K131" s="112" t="s">
        <v>52</v>
      </c>
      <c r="L131" s="112"/>
      <c r="M131" s="112"/>
      <c r="N131" s="125"/>
      <c r="O131" s="125"/>
      <c r="P131" s="143">
        <v>42.47</v>
      </c>
      <c r="Q131" s="143"/>
      <c r="R131" s="143"/>
      <c r="S131" s="106" t="s">
        <v>54</v>
      </c>
      <c r="T131" s="106"/>
      <c r="U131" s="106"/>
      <c r="V131" s="2"/>
      <c r="W131" s="91" t="s">
        <v>406</v>
      </c>
      <c r="X131" s="91"/>
      <c r="Y131" s="91"/>
      <c r="Z131" s="91"/>
      <c r="AA131" s="91" t="s">
        <v>332</v>
      </c>
      <c r="AB131" s="91"/>
      <c r="AC131" s="91"/>
      <c r="AD131" s="91"/>
      <c r="AE131" s="91"/>
      <c r="AF131" s="91"/>
      <c r="AG131" s="120" t="s">
        <v>157</v>
      </c>
      <c r="AH131" s="120"/>
      <c r="AI131" s="120"/>
      <c r="AJ131" s="115" t="s">
        <v>256</v>
      </c>
      <c r="AK131" s="115"/>
      <c r="AL131" s="115"/>
      <c r="AM131" s="245">
        <f>ROUND(P123*AM129,1)</f>
        <v>258.7</v>
      </c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105" t="s">
        <v>59</v>
      </c>
      <c r="BC131" s="105"/>
      <c r="BD131" s="105"/>
      <c r="BE131" s="42"/>
    </row>
    <row r="132" spans="1:61" ht="12.95" customHeight="1" x14ac:dyDescent="0.25">
      <c r="A132" s="113" t="s">
        <v>14</v>
      </c>
      <c r="B132" s="91"/>
      <c r="C132" s="91"/>
      <c r="D132" s="91"/>
      <c r="E132" s="98" t="s">
        <v>168</v>
      </c>
      <c r="F132" s="98"/>
      <c r="G132" s="98" t="s">
        <v>64</v>
      </c>
      <c r="H132" s="98"/>
      <c r="I132" s="98"/>
      <c r="J132" s="55"/>
      <c r="K132" s="112" t="s">
        <v>52</v>
      </c>
      <c r="L132" s="112"/>
      <c r="M132" s="112"/>
      <c r="N132" s="125"/>
      <c r="O132" s="125"/>
      <c r="P132" s="143">
        <v>42.46</v>
      </c>
      <c r="Q132" s="143"/>
      <c r="R132" s="143"/>
      <c r="S132" s="106" t="s">
        <v>54</v>
      </c>
      <c r="T132" s="106"/>
      <c r="U132" s="106"/>
      <c r="V132" s="2"/>
      <c r="W132" s="98"/>
      <c r="X132" s="98"/>
      <c r="Y132" s="98"/>
      <c r="Z132" s="98"/>
      <c r="AA132" s="2"/>
      <c r="AB132" s="71" t="s">
        <v>150</v>
      </c>
      <c r="AC132" s="200" t="s">
        <v>4</v>
      </c>
      <c r="AD132" s="100"/>
      <c r="AE132" s="100"/>
      <c r="AF132" s="100"/>
      <c r="AG132" s="100"/>
      <c r="AH132" s="100"/>
      <c r="AI132" s="17"/>
      <c r="AJ132" s="115" t="s">
        <v>5</v>
      </c>
      <c r="AK132" s="115"/>
      <c r="AL132" s="115"/>
      <c r="AM132" s="107">
        <v>44053</v>
      </c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8"/>
    </row>
    <row r="133" spans="1:61" ht="12.95" customHeight="1" x14ac:dyDescent="0.25">
      <c r="A133" s="113" t="s">
        <v>14</v>
      </c>
      <c r="B133" s="91"/>
      <c r="C133" s="91"/>
      <c r="D133" s="91"/>
      <c r="E133" s="55"/>
      <c r="F133" s="55"/>
      <c r="G133" s="98" t="s">
        <v>159</v>
      </c>
      <c r="H133" s="98"/>
      <c r="I133" s="98"/>
      <c r="J133" s="98"/>
      <c r="K133" s="112" t="s">
        <v>52</v>
      </c>
      <c r="L133" s="112"/>
      <c r="M133" s="112"/>
      <c r="N133" s="125"/>
      <c r="O133" s="125"/>
      <c r="P133" s="246">
        <f>ROUND(P130,2)+ROUND(P131,2)+ROUND(P132,2)</f>
        <v>127.41</v>
      </c>
      <c r="Q133" s="246"/>
      <c r="R133" s="246"/>
      <c r="S133" s="106" t="s">
        <v>54</v>
      </c>
      <c r="T133" s="106"/>
      <c r="U133" s="106"/>
      <c r="V133" s="2"/>
      <c r="W133" s="91" t="s">
        <v>0</v>
      </c>
      <c r="X133" s="91"/>
      <c r="Y133" s="91"/>
      <c r="Z133" s="91"/>
      <c r="AA133" s="52"/>
      <c r="AB133" s="17"/>
      <c r="AC133" s="91" t="s">
        <v>337</v>
      </c>
      <c r="AD133" s="91"/>
      <c r="AE133" s="91"/>
      <c r="AF133" s="91"/>
      <c r="AG133" s="120" t="s">
        <v>157</v>
      </c>
      <c r="AH133" s="120"/>
      <c r="AI133" s="120"/>
      <c r="AJ133" s="115" t="s">
        <v>256</v>
      </c>
      <c r="AK133" s="115"/>
      <c r="AL133" s="115"/>
      <c r="AM133" s="146">
        <v>258.7</v>
      </c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14" t="s">
        <v>59</v>
      </c>
      <c r="BC133" s="114"/>
      <c r="BD133" s="114"/>
      <c r="BE133" s="43"/>
    </row>
    <row r="134" spans="1:61" ht="12.95" customHeight="1" x14ac:dyDescent="0.25">
      <c r="A134" s="113" t="s">
        <v>14</v>
      </c>
      <c r="B134" s="91"/>
      <c r="C134" s="91"/>
      <c r="D134" s="91"/>
      <c r="E134" s="55"/>
      <c r="F134" s="55"/>
      <c r="G134" s="98" t="s">
        <v>339</v>
      </c>
      <c r="H134" s="98"/>
      <c r="I134" s="98"/>
      <c r="J134" s="98"/>
      <c r="K134" s="98"/>
      <c r="L134" s="98"/>
      <c r="M134" s="98"/>
      <c r="N134" s="98"/>
      <c r="O134" s="98"/>
      <c r="P134" s="145">
        <f>ROUND(P133/30,3)</f>
        <v>4.2469999999999999</v>
      </c>
      <c r="Q134" s="145"/>
      <c r="R134" s="145"/>
      <c r="S134" s="106" t="s">
        <v>55</v>
      </c>
      <c r="T134" s="106"/>
      <c r="U134" s="106"/>
      <c r="V134" s="2"/>
      <c r="W134" s="100"/>
      <c r="X134" s="100"/>
      <c r="Y134" s="100"/>
      <c r="Z134" s="100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6"/>
    </row>
    <row r="135" spans="1:61" ht="12.95" customHeight="1" x14ac:dyDescent="0.25">
      <c r="A135" s="250" t="s">
        <v>14</v>
      </c>
      <c r="B135" s="114"/>
      <c r="C135" s="114"/>
      <c r="D135" s="114"/>
      <c r="E135" s="1"/>
      <c r="F135" s="1"/>
      <c r="G135" s="114" t="s">
        <v>160</v>
      </c>
      <c r="H135" s="114"/>
      <c r="I135" s="114"/>
      <c r="J135" s="114"/>
      <c r="K135" s="249" t="s">
        <v>61</v>
      </c>
      <c r="L135" s="249"/>
      <c r="M135" s="249"/>
      <c r="N135" s="106"/>
      <c r="O135" s="106"/>
      <c r="P135" s="126">
        <f>ROUND(P134*P134,4)</f>
        <v>18.036999999999999</v>
      </c>
      <c r="Q135" s="126"/>
      <c r="R135" s="126"/>
      <c r="S135" s="106" t="s">
        <v>56</v>
      </c>
      <c r="T135" s="106"/>
      <c r="U135" s="106"/>
      <c r="V135" s="1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05"/>
      <c r="AK135" s="105"/>
      <c r="AL135" s="105"/>
      <c r="AM135" s="127" t="s">
        <v>145</v>
      </c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06"/>
      <c r="BC135" s="106"/>
      <c r="BD135" s="106"/>
      <c r="BE135" s="43"/>
    </row>
    <row r="136" spans="1:61" ht="12.95" customHeight="1" x14ac:dyDescent="0.25">
      <c r="A136" s="173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0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45"/>
    </row>
    <row r="137" spans="1:61" ht="12.95" customHeight="1" x14ac:dyDescent="0.25">
      <c r="A137" s="97" t="s">
        <v>341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39"/>
    </row>
    <row r="138" spans="1:61" ht="12.95" customHeight="1" x14ac:dyDescent="0.25">
      <c r="A138" s="113" t="s">
        <v>340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39"/>
    </row>
    <row r="139" spans="1:61" ht="12.95" customHeight="1" x14ac:dyDescent="0.25">
      <c r="A139" s="154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6"/>
      <c r="BF139" s="2"/>
      <c r="BG139" s="2"/>
    </row>
    <row r="140" spans="1:61" ht="12.95" customHeight="1" x14ac:dyDescent="0.25">
      <c r="A140" s="118" t="s">
        <v>130</v>
      </c>
      <c r="B140" s="119"/>
      <c r="C140" s="119"/>
      <c r="D140" s="119"/>
      <c r="E140" s="119"/>
      <c r="F140" s="119"/>
      <c r="G140" s="119"/>
      <c r="H140" s="11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119" t="s">
        <v>257</v>
      </c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43"/>
    </row>
    <row r="141" spans="1:61" ht="12.95" customHeight="1" x14ac:dyDescent="0.25">
      <c r="A141" s="110" t="s">
        <v>127</v>
      </c>
      <c r="B141" s="105"/>
      <c r="C141" s="105"/>
      <c r="D141" s="105"/>
      <c r="E141" s="105" t="s">
        <v>13</v>
      </c>
      <c r="F141" s="105"/>
      <c r="G141" s="105"/>
      <c r="H141" s="105"/>
      <c r="I141" s="105"/>
      <c r="J141" s="105"/>
      <c r="K141" s="105"/>
      <c r="L141" s="105"/>
      <c r="M141" s="5"/>
      <c r="N141" s="106"/>
      <c r="O141" s="106"/>
      <c r="P141" s="106"/>
      <c r="Q141" s="106"/>
      <c r="R141" s="106"/>
      <c r="S141" s="105"/>
      <c r="T141" s="105"/>
      <c r="U141" s="105"/>
      <c r="V141" s="2"/>
      <c r="W141" s="105" t="s">
        <v>12</v>
      </c>
      <c r="X141" s="105"/>
      <c r="Y141" s="105"/>
      <c r="Z141" s="105"/>
      <c r="AA141" s="51" t="s">
        <v>13</v>
      </c>
      <c r="AB141" s="51"/>
      <c r="AC141" s="51"/>
      <c r="AD141" s="51"/>
      <c r="AE141" s="51"/>
      <c r="AF141" s="106"/>
      <c r="AG141" s="106"/>
      <c r="AH141" s="106"/>
      <c r="AI141" s="106"/>
      <c r="AJ141" s="115" t="s">
        <v>60</v>
      </c>
      <c r="AK141" s="115"/>
      <c r="AL141" s="115"/>
      <c r="AM141" s="106" t="s">
        <v>64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5" t="s">
        <v>185</v>
      </c>
      <c r="BC141" s="105"/>
      <c r="BD141" s="105"/>
      <c r="BE141" s="42"/>
    </row>
    <row r="142" spans="1:61" ht="12.95" customHeight="1" x14ac:dyDescent="0.25">
      <c r="A142" s="137" t="s">
        <v>376</v>
      </c>
      <c r="B142" s="109"/>
      <c r="C142" s="109"/>
      <c r="D142" s="138"/>
      <c r="E142" s="71" t="s">
        <v>150</v>
      </c>
      <c r="F142" s="136" t="s">
        <v>65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2"/>
      <c r="W142" s="109" t="s">
        <v>378</v>
      </c>
      <c r="X142" s="109"/>
      <c r="Y142" s="109"/>
      <c r="Z142" s="109"/>
      <c r="AA142" s="109" t="s">
        <v>258</v>
      </c>
      <c r="AB142" s="109"/>
      <c r="AC142" s="109"/>
      <c r="AD142" s="109"/>
      <c r="AE142" s="109"/>
      <c r="AF142" s="109"/>
      <c r="AG142" s="109"/>
      <c r="AH142" s="109"/>
      <c r="AI142" s="109"/>
      <c r="AJ142" s="106"/>
      <c r="AK142" s="106"/>
      <c r="AL142" s="106"/>
      <c r="AM142" s="103">
        <v>2</v>
      </c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5" t="s">
        <v>259</v>
      </c>
      <c r="BC142" s="105"/>
      <c r="BD142" s="105"/>
      <c r="BE142" s="43"/>
      <c r="BI142" s="22"/>
    </row>
    <row r="143" spans="1:61" ht="12.95" customHeight="1" x14ac:dyDescent="0.25">
      <c r="A143" s="99"/>
      <c r="B143" s="100"/>
      <c r="C143" s="100"/>
      <c r="D143" s="100"/>
      <c r="E143" s="55"/>
      <c r="F143" s="98" t="s">
        <v>317</v>
      </c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2"/>
      <c r="W143" s="100"/>
      <c r="X143" s="100"/>
      <c r="Y143" s="100"/>
      <c r="Z143" s="100"/>
      <c r="AA143" s="91" t="s">
        <v>260</v>
      </c>
      <c r="AB143" s="91"/>
      <c r="AC143" s="91"/>
      <c r="AD143" s="91"/>
      <c r="AE143" s="91"/>
      <c r="AF143" s="91"/>
      <c r="AG143" s="91"/>
      <c r="AH143" s="91"/>
      <c r="AI143" s="91"/>
      <c r="AJ143" s="106"/>
      <c r="AK143" s="106"/>
      <c r="AL143" s="106"/>
      <c r="AM143" s="103">
        <v>80</v>
      </c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5" t="s">
        <v>261</v>
      </c>
      <c r="BC143" s="105"/>
      <c r="BD143" s="105"/>
      <c r="BE143" s="117"/>
      <c r="BI143" s="22"/>
    </row>
    <row r="144" spans="1:61" ht="12.95" customHeight="1" x14ac:dyDescent="0.25">
      <c r="A144" s="99"/>
      <c r="B144" s="100"/>
      <c r="C144" s="100"/>
      <c r="D144" s="101"/>
      <c r="E144" s="71" t="s">
        <v>150</v>
      </c>
      <c r="F144" s="252" t="s">
        <v>66</v>
      </c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2"/>
      <c r="W144" s="100" t="s">
        <v>379</v>
      </c>
      <c r="X144" s="100"/>
      <c r="Y144" s="100"/>
      <c r="Z144" s="100"/>
      <c r="AA144" s="54"/>
      <c r="AB144" s="71" t="s">
        <v>150</v>
      </c>
      <c r="AC144" s="185" t="s">
        <v>174</v>
      </c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4"/>
    </row>
    <row r="145" spans="1:57" ht="12.95" customHeight="1" x14ac:dyDescent="0.25">
      <c r="A145" s="99"/>
      <c r="B145" s="100"/>
      <c r="C145" s="100"/>
      <c r="D145" s="100"/>
      <c r="E145" s="55"/>
      <c r="F145" s="98" t="s">
        <v>262</v>
      </c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2"/>
      <c r="W145" s="100"/>
      <c r="X145" s="100"/>
      <c r="Y145" s="100"/>
      <c r="Z145" s="100"/>
      <c r="AA145" s="91"/>
      <c r="AB145" s="91"/>
      <c r="AC145" s="91"/>
      <c r="AD145" s="91"/>
      <c r="AE145" s="91"/>
      <c r="AF145" s="91"/>
      <c r="AG145" s="91"/>
      <c r="AH145" s="91"/>
      <c r="AI145" s="91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64"/>
    </row>
    <row r="146" spans="1:57" ht="12.95" customHeight="1" x14ac:dyDescent="0.25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91"/>
      <c r="AB146" s="91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22"/>
    </row>
    <row r="147" spans="1:57" ht="12.95" customHeight="1" x14ac:dyDescent="0.25">
      <c r="A147" s="113" t="s">
        <v>377</v>
      </c>
      <c r="B147" s="91"/>
      <c r="C147" s="91"/>
      <c r="D147" s="91"/>
      <c r="E147" s="114" t="s">
        <v>67</v>
      </c>
      <c r="F147" s="114"/>
      <c r="G147" s="114"/>
      <c r="H147" s="114"/>
      <c r="I147" s="114"/>
      <c r="J147" s="114"/>
      <c r="K147" s="114"/>
      <c r="L147" s="114"/>
      <c r="M147" s="114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8"/>
      <c r="BE147" s="36"/>
    </row>
    <row r="148" spans="1:57" ht="12.95" customHeight="1" x14ac:dyDescent="0.25">
      <c r="A148" s="99"/>
      <c r="B148" s="100"/>
      <c r="C148" s="100"/>
      <c r="D148" s="101"/>
      <c r="E148" s="130" t="s">
        <v>415</v>
      </c>
      <c r="F148" s="106"/>
      <c r="G148" s="106"/>
      <c r="H148" s="106"/>
      <c r="I148" s="131"/>
      <c r="J148" s="130" t="s">
        <v>316</v>
      </c>
      <c r="K148" s="106"/>
      <c r="L148" s="106"/>
      <c r="M148" s="106"/>
      <c r="N148" s="106"/>
      <c r="O148" s="106"/>
      <c r="P148" s="131"/>
      <c r="Q148" s="130" t="s">
        <v>263</v>
      </c>
      <c r="R148" s="106"/>
      <c r="S148" s="131"/>
      <c r="T148" s="130" t="s">
        <v>68</v>
      </c>
      <c r="U148" s="106"/>
      <c r="V148" s="106"/>
      <c r="W148" s="131"/>
      <c r="X148" s="18"/>
      <c r="Y148" s="12"/>
      <c r="Z148" s="12"/>
      <c r="AA148" s="12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40"/>
    </row>
    <row r="149" spans="1:57" ht="12.95" customHeight="1" x14ac:dyDescent="0.25">
      <c r="A149" s="99"/>
      <c r="B149" s="100"/>
      <c r="C149" s="100"/>
      <c r="D149" s="101"/>
      <c r="E149" s="102">
        <v>825</v>
      </c>
      <c r="F149" s="103"/>
      <c r="G149" s="103"/>
      <c r="H149" s="103"/>
      <c r="I149" s="104"/>
      <c r="J149" s="102">
        <v>300</v>
      </c>
      <c r="K149" s="103"/>
      <c r="L149" s="103"/>
      <c r="M149" s="103"/>
      <c r="N149" s="103"/>
      <c r="O149" s="103"/>
      <c r="P149" s="104"/>
      <c r="Q149" s="102">
        <v>1</v>
      </c>
      <c r="R149" s="103"/>
      <c r="S149" s="104"/>
      <c r="T149" s="243">
        <v>5</v>
      </c>
      <c r="U149" s="116"/>
      <c r="V149" s="116"/>
      <c r="W149" s="244"/>
      <c r="X149" s="18"/>
      <c r="Y149" s="12"/>
      <c r="Z149" s="12"/>
      <c r="AA149" s="12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40"/>
    </row>
    <row r="150" spans="1:57" ht="12.95" customHeight="1" x14ac:dyDescent="0.25">
      <c r="A150" s="99"/>
      <c r="B150" s="100"/>
      <c r="C150" s="100"/>
      <c r="D150" s="101"/>
      <c r="E150" s="102"/>
      <c r="F150" s="103"/>
      <c r="G150" s="103"/>
      <c r="H150" s="103"/>
      <c r="I150" s="104"/>
      <c r="J150" s="102"/>
      <c r="K150" s="103"/>
      <c r="L150" s="103"/>
      <c r="M150" s="103"/>
      <c r="N150" s="103"/>
      <c r="O150" s="103"/>
      <c r="P150" s="104"/>
      <c r="Q150" s="102"/>
      <c r="R150" s="103"/>
      <c r="S150" s="104"/>
      <c r="T150" s="243"/>
      <c r="U150" s="116"/>
      <c r="V150" s="116"/>
      <c r="W150" s="244"/>
      <c r="X150" s="18"/>
      <c r="Y150" s="12"/>
      <c r="Z150" s="12"/>
      <c r="AA150" s="12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2"/>
      <c r="BE150" s="40"/>
    </row>
    <row r="151" spans="1:57" ht="12.95" customHeight="1" x14ac:dyDescent="0.25">
      <c r="A151" s="99"/>
      <c r="B151" s="100"/>
      <c r="C151" s="100"/>
      <c r="D151" s="101"/>
      <c r="E151" s="102"/>
      <c r="F151" s="103"/>
      <c r="G151" s="103"/>
      <c r="H151" s="103"/>
      <c r="I151" s="104"/>
      <c r="J151" s="102"/>
      <c r="K151" s="103"/>
      <c r="L151" s="103"/>
      <c r="M151" s="103"/>
      <c r="N151" s="103"/>
      <c r="O151" s="103"/>
      <c r="P151" s="104"/>
      <c r="Q151" s="102"/>
      <c r="R151" s="103"/>
      <c r="S151" s="104"/>
      <c r="T151" s="243"/>
      <c r="U151" s="116"/>
      <c r="V151" s="116"/>
      <c r="W151" s="244"/>
      <c r="X151" s="18"/>
      <c r="Y151" s="12"/>
      <c r="Z151" s="12"/>
      <c r="AA151" s="12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2"/>
      <c r="BE151" s="40"/>
    </row>
    <row r="152" spans="1:57" ht="12.95" customHeight="1" x14ac:dyDescent="0.25">
      <c r="A152" s="99"/>
      <c r="B152" s="100"/>
      <c r="C152" s="100"/>
      <c r="D152" s="101"/>
      <c r="E152" s="102"/>
      <c r="F152" s="103"/>
      <c r="G152" s="103"/>
      <c r="H152" s="103"/>
      <c r="I152" s="104"/>
      <c r="J152" s="102"/>
      <c r="K152" s="103"/>
      <c r="L152" s="103"/>
      <c r="M152" s="103"/>
      <c r="N152" s="103"/>
      <c r="O152" s="103"/>
      <c r="P152" s="104"/>
      <c r="Q152" s="102"/>
      <c r="R152" s="103"/>
      <c r="S152" s="104"/>
      <c r="T152" s="243"/>
      <c r="U152" s="116"/>
      <c r="V152" s="116"/>
      <c r="W152" s="244"/>
      <c r="X152" s="18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92"/>
      <c r="BE152" s="93"/>
    </row>
    <row r="153" spans="1:57" ht="12.95" customHeight="1" x14ac:dyDescent="0.25">
      <c r="A153" s="113" t="s">
        <v>360</v>
      </c>
      <c r="B153" s="91"/>
      <c r="C153" s="91"/>
      <c r="D153" s="91"/>
      <c r="E153" s="259" t="s">
        <v>69</v>
      </c>
      <c r="F153" s="119"/>
      <c r="G153" s="119"/>
      <c r="H153" s="119"/>
      <c r="I153" s="119"/>
      <c r="J153" s="119" t="s">
        <v>169</v>
      </c>
      <c r="K153" s="119"/>
      <c r="L153" s="119"/>
      <c r="M153" s="119"/>
      <c r="N153" s="119"/>
      <c r="O153" s="119"/>
      <c r="P153" s="255"/>
      <c r="Q153" s="133">
        <f>SUM(Q149:S152)</f>
        <v>1</v>
      </c>
      <c r="R153" s="134"/>
      <c r="S153" s="262"/>
      <c r="T153" s="256">
        <f>SUM(T149:W152)</f>
        <v>5</v>
      </c>
      <c r="U153" s="257"/>
      <c r="V153" s="257"/>
      <c r="W153" s="258"/>
      <c r="X153" s="18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"/>
      <c r="BE153" s="40"/>
    </row>
    <row r="154" spans="1:57" ht="12.95" customHeight="1" x14ac:dyDescent="0.25">
      <c r="A154" s="154"/>
      <c r="B154" s="155"/>
      <c r="C154" s="155"/>
      <c r="D154" s="15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8"/>
      <c r="Y154" s="155"/>
      <c r="Z154" s="155"/>
      <c r="AA154" s="155"/>
      <c r="AB154" s="114"/>
      <c r="AC154" s="114"/>
      <c r="AD154" s="114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40"/>
    </row>
    <row r="155" spans="1:57" ht="12.95" customHeight="1" x14ac:dyDescent="0.25">
      <c r="A155" s="110" t="s">
        <v>131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5"/>
      <c r="W155" s="105" t="s">
        <v>70</v>
      </c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17"/>
    </row>
    <row r="156" spans="1:57" ht="12.95" customHeight="1" x14ac:dyDescent="0.25">
      <c r="A156" s="110" t="s">
        <v>127</v>
      </c>
      <c r="B156" s="105"/>
      <c r="C156" s="105"/>
      <c r="D156" s="105"/>
      <c r="E156" s="105" t="s">
        <v>13</v>
      </c>
      <c r="F156" s="105"/>
      <c r="G156" s="105"/>
      <c r="H156" s="105"/>
      <c r="I156" s="105"/>
      <c r="J156" s="105"/>
      <c r="K156" s="105"/>
      <c r="L156" s="105"/>
      <c r="M156" s="115" t="s">
        <v>60</v>
      </c>
      <c r="N156" s="115"/>
      <c r="O156" s="115"/>
      <c r="P156" s="106" t="s">
        <v>64</v>
      </c>
      <c r="Q156" s="106"/>
      <c r="R156" s="106"/>
      <c r="S156" s="105" t="s">
        <v>185</v>
      </c>
      <c r="T156" s="105"/>
      <c r="U156" s="105"/>
      <c r="V156" s="2"/>
      <c r="W156" s="105" t="s">
        <v>12</v>
      </c>
      <c r="X156" s="105"/>
      <c r="Y156" s="105"/>
      <c r="Z156" s="105"/>
      <c r="AA156" s="51" t="s">
        <v>13</v>
      </c>
      <c r="AB156" s="51"/>
      <c r="AC156" s="51"/>
      <c r="AD156" s="51"/>
      <c r="AE156" s="51"/>
      <c r="AF156" s="106"/>
      <c r="AG156" s="106"/>
      <c r="AH156" s="51"/>
      <c r="AI156" s="115" t="s">
        <v>60</v>
      </c>
      <c r="AJ156" s="115"/>
      <c r="AK156" s="115"/>
      <c r="AL156" s="152" t="s">
        <v>64</v>
      </c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5" t="s">
        <v>185</v>
      </c>
      <c r="BC156" s="105"/>
      <c r="BD156" s="105"/>
      <c r="BE156" s="43"/>
    </row>
    <row r="157" spans="1:57" ht="12.95" customHeight="1" x14ac:dyDescent="0.25">
      <c r="A157" s="137" t="s">
        <v>380</v>
      </c>
      <c r="B157" s="109"/>
      <c r="C157" s="109"/>
      <c r="D157" s="109"/>
      <c r="E157" s="109" t="s">
        <v>71</v>
      </c>
      <c r="F157" s="109"/>
      <c r="G157" s="109"/>
      <c r="H157" s="109"/>
      <c r="I157" s="109"/>
      <c r="J157" s="109"/>
      <c r="K157" s="109"/>
      <c r="L157" s="115" t="s">
        <v>264</v>
      </c>
      <c r="M157" s="115"/>
      <c r="N157" s="115"/>
      <c r="O157" s="115"/>
      <c r="P157" s="242">
        <v>5</v>
      </c>
      <c r="Q157" s="242"/>
      <c r="R157" s="242"/>
      <c r="S157" s="105" t="s">
        <v>265</v>
      </c>
      <c r="T157" s="105"/>
      <c r="U157" s="105"/>
      <c r="V157" s="2"/>
      <c r="W157" s="111" t="s">
        <v>440</v>
      </c>
      <c r="X157" s="111"/>
      <c r="Y157" s="111"/>
      <c r="Z157" s="111"/>
      <c r="AA157" s="82" t="s">
        <v>81</v>
      </c>
      <c r="AB157" s="82"/>
      <c r="AC157" s="82"/>
      <c r="AD157" s="82"/>
      <c r="AE157" s="82"/>
      <c r="AF157" s="82"/>
      <c r="AG157" s="82"/>
      <c r="AH157" s="82"/>
      <c r="AI157" s="276"/>
      <c r="AJ157" s="276"/>
      <c r="AK157" s="276"/>
      <c r="AL157" s="71" t="s">
        <v>150</v>
      </c>
      <c r="AM157" s="130" t="s">
        <v>91</v>
      </c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5"/>
      <c r="BC157" s="105"/>
      <c r="BD157" s="105"/>
      <c r="BE157" s="43"/>
    </row>
    <row r="158" spans="1:57" ht="12.95" customHeight="1" x14ac:dyDescent="0.25">
      <c r="A158" s="113" t="s">
        <v>381</v>
      </c>
      <c r="B158" s="91"/>
      <c r="C158" s="91"/>
      <c r="D158" s="91"/>
      <c r="E158" s="91" t="s">
        <v>72</v>
      </c>
      <c r="F158" s="91"/>
      <c r="G158" s="91"/>
      <c r="H158" s="91"/>
      <c r="I158" s="91"/>
      <c r="J158" s="91"/>
      <c r="K158" s="91"/>
      <c r="L158" s="106"/>
      <c r="M158" s="106"/>
      <c r="N158" s="131"/>
      <c r="O158" s="71" t="s">
        <v>150</v>
      </c>
      <c r="P158" s="253" t="s">
        <v>91</v>
      </c>
      <c r="Q158" s="254"/>
      <c r="R158" s="254"/>
      <c r="S158" s="105"/>
      <c r="T158" s="105"/>
      <c r="U158" s="105"/>
      <c r="V158" s="2"/>
      <c r="W158" s="91"/>
      <c r="X158" s="91"/>
      <c r="Y158" s="91"/>
      <c r="Z158" s="91"/>
      <c r="AA158" s="82" t="s">
        <v>82</v>
      </c>
      <c r="AB158" s="82"/>
      <c r="AC158" s="82"/>
      <c r="AD158" s="82"/>
      <c r="AE158" s="82"/>
      <c r="AF158" s="82"/>
      <c r="AG158" s="82"/>
      <c r="AH158" s="82"/>
      <c r="AI158" s="174"/>
      <c r="AJ158" s="174"/>
      <c r="AK158" s="274"/>
      <c r="AL158" s="71" t="s">
        <v>150</v>
      </c>
      <c r="AM158" s="130" t="s">
        <v>91</v>
      </c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5"/>
      <c r="BC158" s="105"/>
      <c r="BD158" s="105"/>
      <c r="BE158" s="43"/>
    </row>
    <row r="159" spans="1:57" ht="12.95" customHeight="1" x14ac:dyDescent="0.25">
      <c r="A159" s="113" t="s">
        <v>382</v>
      </c>
      <c r="B159" s="91"/>
      <c r="C159" s="91"/>
      <c r="D159" s="91"/>
      <c r="E159" s="91" t="s">
        <v>73</v>
      </c>
      <c r="F159" s="91"/>
      <c r="G159" s="91"/>
      <c r="H159" s="91"/>
      <c r="I159" s="91"/>
      <c r="J159" s="91"/>
      <c r="K159" s="91"/>
      <c r="L159" s="115" t="s">
        <v>266</v>
      </c>
      <c r="M159" s="115"/>
      <c r="N159" s="115"/>
      <c r="O159" s="115"/>
      <c r="P159" s="103">
        <v>950</v>
      </c>
      <c r="Q159" s="103"/>
      <c r="R159" s="103"/>
      <c r="S159" s="105" t="s">
        <v>267</v>
      </c>
      <c r="T159" s="105"/>
      <c r="U159" s="105"/>
      <c r="V159" s="2"/>
      <c r="W159" s="91"/>
      <c r="X159" s="91"/>
      <c r="Y159" s="91"/>
      <c r="Z159" s="91"/>
      <c r="AA159" s="91" t="s">
        <v>83</v>
      </c>
      <c r="AB159" s="91"/>
      <c r="AC159" s="91"/>
      <c r="AD159" s="91"/>
      <c r="AE159" s="91"/>
      <c r="AF159" s="91"/>
      <c r="AG159" s="91"/>
      <c r="AH159" s="91"/>
      <c r="AI159" s="174"/>
      <c r="AJ159" s="174"/>
      <c r="AK159" s="274"/>
      <c r="AL159" s="71" t="s">
        <v>150</v>
      </c>
      <c r="AM159" s="130" t="s">
        <v>91</v>
      </c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5"/>
      <c r="BC159" s="105"/>
      <c r="BD159" s="105"/>
      <c r="BE159" s="43"/>
    </row>
    <row r="160" spans="1:57" ht="12.95" customHeight="1" x14ac:dyDescent="0.25">
      <c r="A160" s="113" t="s">
        <v>383</v>
      </c>
      <c r="B160" s="91"/>
      <c r="C160" s="91"/>
      <c r="D160" s="91"/>
      <c r="E160" s="91" t="s">
        <v>74</v>
      </c>
      <c r="F160" s="91"/>
      <c r="G160" s="91"/>
      <c r="H160" s="91"/>
      <c r="I160" s="91"/>
      <c r="J160" s="91"/>
      <c r="K160" s="91"/>
      <c r="L160" s="115" t="s">
        <v>268</v>
      </c>
      <c r="M160" s="115"/>
      <c r="N160" s="115"/>
      <c r="O160" s="115"/>
      <c r="P160" s="103">
        <v>1190</v>
      </c>
      <c r="Q160" s="103"/>
      <c r="R160" s="103"/>
      <c r="S160" s="105" t="s">
        <v>269</v>
      </c>
      <c r="T160" s="105"/>
      <c r="U160" s="105"/>
      <c r="V160" s="2"/>
      <c r="W160" s="91"/>
      <c r="X160" s="91"/>
      <c r="Y160" s="91"/>
      <c r="Z160" s="91"/>
      <c r="AA160" s="91" t="s">
        <v>441</v>
      </c>
      <c r="AB160" s="91"/>
      <c r="AC160" s="91"/>
      <c r="AD160" s="91"/>
      <c r="AE160" s="91"/>
      <c r="AF160" s="91"/>
      <c r="AG160" s="91"/>
      <c r="AH160" s="91"/>
      <c r="AI160" s="174"/>
      <c r="AJ160" s="174"/>
      <c r="AK160" s="274"/>
      <c r="AL160" s="71" t="s">
        <v>150</v>
      </c>
      <c r="AM160" s="130" t="s">
        <v>91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5"/>
      <c r="BC160" s="105"/>
      <c r="BD160" s="105"/>
      <c r="BE160" s="43"/>
    </row>
    <row r="161" spans="1:112" ht="12.95" customHeight="1" x14ac:dyDescent="0.25">
      <c r="A161" s="113" t="s">
        <v>384</v>
      </c>
      <c r="B161" s="91"/>
      <c r="C161" s="91"/>
      <c r="D161" s="91"/>
      <c r="E161" s="91" t="s">
        <v>75</v>
      </c>
      <c r="F161" s="91"/>
      <c r="G161" s="91"/>
      <c r="H161" s="91"/>
      <c r="I161" s="91"/>
      <c r="J161" s="91"/>
      <c r="K161" s="91"/>
      <c r="L161" s="115"/>
      <c r="M161" s="115"/>
      <c r="N161" s="115"/>
      <c r="O161" s="115"/>
      <c r="P161" s="103">
        <v>60</v>
      </c>
      <c r="Q161" s="103"/>
      <c r="R161" s="103"/>
      <c r="S161" s="105" t="s">
        <v>270</v>
      </c>
      <c r="T161" s="105"/>
      <c r="U161" s="105"/>
      <c r="V161" s="2"/>
      <c r="W161" s="98" t="s">
        <v>442</v>
      </c>
      <c r="X161" s="98"/>
      <c r="Y161" s="98"/>
      <c r="Z161" s="98"/>
      <c r="AA161" s="82" t="s">
        <v>84</v>
      </c>
      <c r="AB161" s="82"/>
      <c r="AC161" s="82"/>
      <c r="AD161" s="82"/>
      <c r="AE161" s="82"/>
      <c r="AF161" s="82"/>
      <c r="AG161" s="82"/>
      <c r="AH161" s="82"/>
      <c r="AI161" s="115"/>
      <c r="AJ161" s="115"/>
      <c r="AK161" s="115"/>
      <c r="AL161" s="71" t="s">
        <v>150</v>
      </c>
      <c r="AM161" s="130" t="s">
        <v>91</v>
      </c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5"/>
      <c r="BC161" s="105"/>
      <c r="BD161" s="105"/>
      <c r="BE161" s="43"/>
    </row>
    <row r="162" spans="1:112" ht="12.95" customHeight="1" x14ac:dyDescent="0.25">
      <c r="A162" s="113"/>
      <c r="B162" s="91"/>
      <c r="C162" s="91"/>
      <c r="D162" s="91"/>
      <c r="E162" s="91" t="s">
        <v>76</v>
      </c>
      <c r="F162" s="91"/>
      <c r="G162" s="91"/>
      <c r="H162" s="91"/>
      <c r="I162" s="91"/>
      <c r="J162" s="91"/>
      <c r="K162" s="91"/>
      <c r="L162" s="115"/>
      <c r="M162" s="115"/>
      <c r="N162" s="115"/>
      <c r="O162" s="115"/>
      <c r="P162" s="103">
        <v>90</v>
      </c>
      <c r="Q162" s="103"/>
      <c r="R162" s="103"/>
      <c r="S162" s="105" t="s">
        <v>270</v>
      </c>
      <c r="T162" s="105"/>
      <c r="U162" s="105"/>
      <c r="V162" s="2"/>
      <c r="W162" s="98" t="s">
        <v>445</v>
      </c>
      <c r="X162" s="98"/>
      <c r="Y162" s="98"/>
      <c r="Z162" s="98"/>
      <c r="AA162" s="82" t="s">
        <v>77</v>
      </c>
      <c r="AB162" s="82"/>
      <c r="AC162" s="82"/>
      <c r="AD162" s="82"/>
      <c r="AE162" s="82"/>
      <c r="AF162" s="82"/>
      <c r="AG162" s="82"/>
      <c r="AH162" s="82"/>
      <c r="AI162" s="174"/>
      <c r="AJ162" s="174"/>
      <c r="AK162" s="274"/>
      <c r="AL162" s="71" t="s">
        <v>150</v>
      </c>
      <c r="AM162" s="130" t="s">
        <v>91</v>
      </c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5"/>
      <c r="BC162" s="105"/>
      <c r="BD162" s="105"/>
      <c r="BE162" s="43"/>
    </row>
    <row r="163" spans="1:112" ht="12.95" customHeight="1" x14ac:dyDescent="0.25">
      <c r="A163" s="113" t="s">
        <v>385</v>
      </c>
      <c r="B163" s="91"/>
      <c r="C163" s="91"/>
      <c r="D163" s="91"/>
      <c r="E163" s="91" t="s">
        <v>77</v>
      </c>
      <c r="F163" s="91"/>
      <c r="G163" s="91"/>
      <c r="H163" s="91"/>
      <c r="I163" s="91"/>
      <c r="J163" s="91"/>
      <c r="K163" s="91"/>
      <c r="L163" s="106"/>
      <c r="M163" s="106"/>
      <c r="N163" s="106"/>
      <c r="O163" s="51"/>
      <c r="P163" s="103">
        <v>15</v>
      </c>
      <c r="Q163" s="103"/>
      <c r="R163" s="103"/>
      <c r="S163" s="105" t="s">
        <v>271</v>
      </c>
      <c r="T163" s="105"/>
      <c r="U163" s="105"/>
      <c r="V163" s="2"/>
      <c r="W163" s="98" t="s">
        <v>446</v>
      </c>
      <c r="X163" s="98"/>
      <c r="Y163" s="98"/>
      <c r="Z163" s="98"/>
      <c r="AA163" s="82" t="s">
        <v>78</v>
      </c>
      <c r="AB163" s="82"/>
      <c r="AC163" s="82"/>
      <c r="AD163" s="82"/>
      <c r="AE163" s="82"/>
      <c r="AF163" s="82"/>
      <c r="AG163" s="82"/>
      <c r="AH163" s="82"/>
      <c r="AI163" s="174"/>
      <c r="AJ163" s="174"/>
      <c r="AK163" s="174"/>
      <c r="AL163" s="71" t="s">
        <v>150</v>
      </c>
      <c r="AM163" s="130" t="s">
        <v>91</v>
      </c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5"/>
      <c r="BC163" s="105"/>
      <c r="BD163" s="105"/>
      <c r="BE163" s="43"/>
    </row>
    <row r="164" spans="1:112" ht="12.95" customHeight="1" x14ac:dyDescent="0.25">
      <c r="A164" s="113" t="s">
        <v>371</v>
      </c>
      <c r="B164" s="91"/>
      <c r="C164" s="91"/>
      <c r="D164" s="91"/>
      <c r="E164" s="91" t="s">
        <v>78</v>
      </c>
      <c r="F164" s="91"/>
      <c r="G164" s="91"/>
      <c r="H164" s="91"/>
      <c r="I164" s="91"/>
      <c r="J164" s="91"/>
      <c r="K164" s="91"/>
      <c r="L164" s="115"/>
      <c r="M164" s="115"/>
      <c r="N164" s="115"/>
      <c r="O164" s="115"/>
      <c r="P164" s="103">
        <v>50</v>
      </c>
      <c r="Q164" s="103"/>
      <c r="R164" s="103"/>
      <c r="S164" s="105" t="s">
        <v>224</v>
      </c>
      <c r="T164" s="105"/>
      <c r="U164" s="105"/>
      <c r="V164" s="2"/>
      <c r="W164" s="98" t="s">
        <v>443</v>
      </c>
      <c r="X164" s="98"/>
      <c r="Y164" s="98"/>
      <c r="Z164" s="98"/>
      <c r="AA164" s="91" t="s">
        <v>447</v>
      </c>
      <c r="AB164" s="91"/>
      <c r="AC164" s="91"/>
      <c r="AD164" s="91"/>
      <c r="AE164" s="91"/>
      <c r="AF164" s="91"/>
      <c r="AG164" s="91"/>
      <c r="AH164" s="91"/>
      <c r="AI164" s="115" t="s">
        <v>448</v>
      </c>
      <c r="AJ164" s="115"/>
      <c r="AK164" s="115"/>
      <c r="AL164" s="71" t="s">
        <v>150</v>
      </c>
      <c r="AM164" s="130" t="s">
        <v>91</v>
      </c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5"/>
      <c r="BC164" s="105"/>
      <c r="BD164" s="105"/>
      <c r="BE164" s="43"/>
    </row>
    <row r="165" spans="1:112" ht="12.95" customHeight="1" x14ac:dyDescent="0.25">
      <c r="A165" s="113"/>
      <c r="B165" s="91"/>
      <c r="C165" s="91"/>
      <c r="D165" s="91"/>
      <c r="E165" s="91" t="s">
        <v>79</v>
      </c>
      <c r="F165" s="91"/>
      <c r="G165" s="91"/>
      <c r="H165" s="91"/>
      <c r="I165" s="91"/>
      <c r="J165" s="91"/>
      <c r="K165" s="91"/>
      <c r="L165" s="115" t="s">
        <v>273</v>
      </c>
      <c r="M165" s="115"/>
      <c r="N165" s="282"/>
      <c r="O165" s="71" t="s">
        <v>150</v>
      </c>
      <c r="P165" s="253" t="s">
        <v>91</v>
      </c>
      <c r="Q165" s="254"/>
      <c r="R165" s="254"/>
      <c r="S165" s="105"/>
      <c r="T165" s="105"/>
      <c r="U165" s="105"/>
      <c r="V165" s="2"/>
      <c r="W165" s="98" t="s">
        <v>449</v>
      </c>
      <c r="X165" s="98"/>
      <c r="Y165" s="98"/>
      <c r="Z165" s="98"/>
      <c r="AA165" s="82" t="s">
        <v>272</v>
      </c>
      <c r="AB165" s="82"/>
      <c r="AC165" s="82"/>
      <c r="AD165" s="82"/>
      <c r="AE165" s="82"/>
      <c r="AF165" s="82"/>
      <c r="AG165" s="82"/>
      <c r="AH165" s="82"/>
      <c r="AI165" s="115" t="s">
        <v>242</v>
      </c>
      <c r="AJ165" s="115"/>
      <c r="AK165" s="115"/>
      <c r="AL165" s="7"/>
      <c r="AM165" s="103">
        <v>180</v>
      </c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5"/>
      <c r="BC165" s="105"/>
      <c r="BD165" s="105"/>
      <c r="BE165" s="117"/>
    </row>
    <row r="166" spans="1:112" ht="12.95" customHeight="1" x14ac:dyDescent="0.25">
      <c r="A166" s="113"/>
      <c r="B166" s="91"/>
      <c r="C166" s="91"/>
      <c r="D166" s="91"/>
      <c r="E166" s="91" t="s">
        <v>80</v>
      </c>
      <c r="F166" s="91"/>
      <c r="G166" s="91"/>
      <c r="H166" s="91"/>
      <c r="I166" s="91"/>
      <c r="J166" s="91"/>
      <c r="K166" s="91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2"/>
      <c r="W166" s="98" t="s">
        <v>450</v>
      </c>
      <c r="X166" s="98"/>
      <c r="Y166" s="98"/>
      <c r="Z166" s="98"/>
      <c r="AA166" s="91" t="s">
        <v>451</v>
      </c>
      <c r="AB166" s="91"/>
      <c r="AC166" s="91"/>
      <c r="AD166" s="91"/>
      <c r="AE166" s="91"/>
      <c r="AF166" s="91"/>
      <c r="AG166" s="91"/>
      <c r="AH166" s="91"/>
      <c r="AI166" s="115"/>
      <c r="AJ166" s="115"/>
      <c r="AK166" s="115"/>
      <c r="AL166" s="7"/>
      <c r="AM166" s="162">
        <v>215</v>
      </c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05" t="s">
        <v>452</v>
      </c>
      <c r="BC166" s="105"/>
      <c r="BD166" s="105"/>
      <c r="BE166" s="117"/>
    </row>
    <row r="167" spans="1:112" ht="12.95" customHeight="1" x14ac:dyDescent="0.25">
      <c r="A167" s="113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269"/>
      <c r="Q167" s="269"/>
      <c r="R167" s="269"/>
      <c r="S167" s="109"/>
      <c r="T167" s="109"/>
      <c r="U167" s="109"/>
      <c r="V167" s="2"/>
      <c r="W167" s="91"/>
      <c r="X167" s="91"/>
      <c r="Y167" s="91"/>
      <c r="Z167" s="91"/>
      <c r="AA167" s="91" t="s">
        <v>85</v>
      </c>
      <c r="AB167" s="91"/>
      <c r="AC167" s="91"/>
      <c r="AD167" s="91"/>
      <c r="AE167" s="91"/>
      <c r="AF167" s="91"/>
      <c r="AG167" s="91"/>
      <c r="AH167" s="91"/>
      <c r="AI167" s="115"/>
      <c r="AJ167" s="115"/>
      <c r="AK167" s="115"/>
      <c r="AL167" s="81"/>
      <c r="AM167" s="132">
        <v>365</v>
      </c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05" t="s">
        <v>453</v>
      </c>
      <c r="BC167" s="105"/>
      <c r="BD167" s="105"/>
      <c r="BE167" s="117"/>
    </row>
    <row r="168" spans="1:112" ht="12.95" customHeight="1" x14ac:dyDescent="0.25">
      <c r="A168" s="53"/>
      <c r="B168" s="52"/>
      <c r="C168" s="52"/>
      <c r="D168" s="52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2"/>
      <c r="W168" s="98" t="s">
        <v>444</v>
      </c>
      <c r="X168" s="98"/>
      <c r="Y168" s="98"/>
      <c r="Z168" s="98"/>
      <c r="AA168" s="91" t="s">
        <v>85</v>
      </c>
      <c r="AB168" s="91"/>
      <c r="AC168" s="91"/>
      <c r="AD168" s="91"/>
      <c r="AE168" s="91"/>
      <c r="AF168" s="91"/>
      <c r="AG168" s="91"/>
      <c r="AH168" s="91"/>
      <c r="AI168" s="115" t="s">
        <v>274</v>
      </c>
      <c r="AJ168" s="115"/>
      <c r="AK168" s="115"/>
      <c r="AL168" s="83"/>
      <c r="AM168" s="116">
        <v>6.8</v>
      </c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05"/>
      <c r="BC168" s="105"/>
      <c r="BD168" s="105"/>
      <c r="BE168" s="117"/>
    </row>
    <row r="169" spans="1:112" ht="12.95" customHeight="1" x14ac:dyDescent="0.25">
      <c r="A169" s="53"/>
      <c r="B169" s="52"/>
      <c r="C169" s="52"/>
      <c r="D169" s="52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2"/>
      <c r="W169" s="52"/>
      <c r="X169" s="52"/>
      <c r="Y169" s="52"/>
      <c r="Z169" s="52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4"/>
    </row>
    <row r="170" spans="1:112" ht="12.95" customHeight="1" thickBot="1" x14ac:dyDescent="0.3">
      <c r="A170" s="263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8"/>
      <c r="N170" s="128"/>
      <c r="O170" s="128"/>
      <c r="P170" s="128"/>
      <c r="Q170" s="128"/>
      <c r="R170" s="128"/>
      <c r="S170" s="129"/>
      <c r="T170" s="129"/>
      <c r="U170" s="129"/>
      <c r="V170" s="46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6"/>
    </row>
    <row r="171" spans="1:112" s="18" customFormat="1" ht="15" customHeight="1" thickBot="1" x14ac:dyDescent="0.3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2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</row>
    <row r="172" spans="1:112" ht="12.6" hidden="1" customHeight="1" x14ac:dyDescent="0.2"/>
    <row r="173" spans="1:112" ht="12.6" hidden="1" customHeight="1" thickBot="1" x14ac:dyDescent="0.25"/>
    <row r="174" spans="1:112" ht="21.95" customHeight="1" thickBot="1" x14ac:dyDescent="0.35">
      <c r="A174" s="176" t="s">
        <v>125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65" t="str">
        <f>IF($O$1=0,"",$O$1)</f>
        <v>NED</v>
      </c>
      <c r="P174" s="165"/>
      <c r="Q174" s="165"/>
      <c r="R174" s="165"/>
      <c r="S174" s="139">
        <f>IF($S$1=0,"",$S$1)</f>
        <v>1974</v>
      </c>
      <c r="T174" s="139"/>
      <c r="U174" s="139"/>
      <c r="V174" s="139"/>
      <c r="W174" s="139"/>
      <c r="X174" s="141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82" t="s">
        <v>156</v>
      </c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3"/>
    </row>
    <row r="175" spans="1:112" ht="12.95" customHeight="1" x14ac:dyDescent="0.25">
      <c r="A175" s="99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22"/>
    </row>
    <row r="176" spans="1:112" ht="12.95" customHeight="1" x14ac:dyDescent="0.25">
      <c r="A176" s="113" t="s">
        <v>118</v>
      </c>
      <c r="B176" s="91"/>
      <c r="C176" s="91"/>
      <c r="D176" s="91"/>
      <c r="E176" s="91"/>
      <c r="F176" s="91"/>
      <c r="G176" s="91"/>
      <c r="H176" s="140"/>
      <c r="I176" s="133" t="str">
        <f>IF($O$1=0,"",$O$1)</f>
        <v>NED</v>
      </c>
      <c r="J176" s="134"/>
      <c r="K176" s="229">
        <f>IF($S$1=0,"",$S$1)</f>
        <v>1974</v>
      </c>
      <c r="L176" s="230"/>
      <c r="M176" s="6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36"/>
    </row>
    <row r="177" spans="1:62" ht="12.95" customHeight="1" x14ac:dyDescent="0.25">
      <c r="A177" s="113" t="s">
        <v>119</v>
      </c>
      <c r="B177" s="91"/>
      <c r="C177" s="91"/>
      <c r="D177" s="91"/>
      <c r="E177" s="100"/>
      <c r="F177" s="100"/>
      <c r="G177" s="100"/>
      <c r="H177" s="32"/>
      <c r="I177" s="133">
        <f>IF($I$4=0,"",$I$4)</f>
        <v>1983</v>
      </c>
      <c r="J177" s="134"/>
      <c r="K177" s="106"/>
      <c r="L177" s="131"/>
      <c r="M177" s="60"/>
      <c r="N177" s="241" t="str">
        <f>IF($N$4=0,"",$N$4)</f>
        <v>Sneek,</v>
      </c>
      <c r="O177" s="241"/>
      <c r="P177" s="241"/>
      <c r="Q177" s="241"/>
      <c r="R177" s="241"/>
      <c r="S177" s="241"/>
      <c r="T177" s="153">
        <f>IF($T$4=0,"",$T$4)</f>
        <v>30348</v>
      </c>
      <c r="U177" s="153"/>
      <c r="V177" s="153"/>
      <c r="W177" s="153"/>
      <c r="X177" s="153"/>
      <c r="Y177" s="153"/>
      <c r="Z177" s="153"/>
      <c r="AA177" s="153"/>
      <c r="AB177" s="153"/>
      <c r="AC177" s="32"/>
      <c r="AD177" s="194" t="str">
        <f>IF($AD$4=0,"",$AD$4)</f>
        <v>Heerenveen,</v>
      </c>
      <c r="AE177" s="194"/>
      <c r="AF177" s="194"/>
      <c r="AG177" s="194"/>
      <c r="AH177" s="194"/>
      <c r="AI177" s="194"/>
      <c r="AJ177" s="194"/>
      <c r="AK177" s="166">
        <f>IF($AK$4=0,"",$AK$4)</f>
        <v>30362</v>
      </c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37"/>
    </row>
    <row r="178" spans="1:62" ht="12.95" customHeight="1" x14ac:dyDescent="0.25">
      <c r="A178" s="99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91" t="s">
        <v>1</v>
      </c>
      <c r="P178" s="91"/>
      <c r="Q178" s="91"/>
      <c r="R178" s="91"/>
      <c r="S178" s="91"/>
      <c r="T178" s="109"/>
      <c r="U178" s="109"/>
      <c r="V178" s="109"/>
      <c r="W178" s="109"/>
      <c r="X178" s="109"/>
      <c r="Y178" s="109"/>
      <c r="Z178" s="109"/>
      <c r="AA178" s="109"/>
      <c r="AB178" s="100"/>
      <c r="AC178" s="100"/>
      <c r="AD178" s="152" t="s">
        <v>179</v>
      </c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64"/>
    </row>
    <row r="179" spans="1:62" ht="12.95" customHeight="1" x14ac:dyDescent="0.25">
      <c r="A179" s="154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6"/>
    </row>
    <row r="180" spans="1:62" ht="12.95" customHeight="1" x14ac:dyDescent="0.25">
      <c r="A180" s="118" t="s">
        <v>132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5"/>
      <c r="X180" s="105" t="s">
        <v>86</v>
      </c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17"/>
    </row>
    <row r="181" spans="1:62" ht="12.95" customHeight="1" x14ac:dyDescent="0.25">
      <c r="A181" s="110" t="s">
        <v>127</v>
      </c>
      <c r="B181" s="105"/>
      <c r="C181" s="105"/>
      <c r="D181" s="105"/>
      <c r="E181" s="105" t="s">
        <v>13</v>
      </c>
      <c r="F181" s="105"/>
      <c r="G181" s="105"/>
      <c r="H181" s="105"/>
      <c r="I181" s="105"/>
      <c r="J181" s="105"/>
      <c r="K181" s="105"/>
      <c r="L181" s="105"/>
      <c r="M181" s="5"/>
      <c r="N181" s="115" t="s">
        <v>60</v>
      </c>
      <c r="O181" s="115"/>
      <c r="P181" s="115"/>
      <c r="Q181" s="106" t="s">
        <v>64</v>
      </c>
      <c r="R181" s="106"/>
      <c r="S181" s="106"/>
      <c r="T181" s="105" t="s">
        <v>185</v>
      </c>
      <c r="U181" s="105"/>
      <c r="V181" s="105"/>
      <c r="W181" s="2"/>
      <c r="X181" s="105" t="s">
        <v>12</v>
      </c>
      <c r="Y181" s="105"/>
      <c r="Z181" s="105"/>
      <c r="AA181" s="105"/>
      <c r="AB181" s="105" t="s">
        <v>13</v>
      </c>
      <c r="AC181" s="105"/>
      <c r="AD181" s="105"/>
      <c r="AE181" s="105"/>
      <c r="AF181" s="105"/>
      <c r="AG181" s="105"/>
      <c r="AH181" s="105"/>
      <c r="AI181" s="105"/>
      <c r="AJ181" s="115" t="s">
        <v>60</v>
      </c>
      <c r="AK181" s="115"/>
      <c r="AL181" s="115"/>
      <c r="AM181" s="106" t="s">
        <v>64</v>
      </c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5" t="s">
        <v>185</v>
      </c>
      <c r="BC181" s="105"/>
      <c r="BD181" s="105"/>
      <c r="BE181" s="41"/>
    </row>
    <row r="182" spans="1:62" ht="12.95" customHeight="1" x14ac:dyDescent="0.25">
      <c r="A182" s="137" t="s">
        <v>386</v>
      </c>
      <c r="B182" s="109"/>
      <c r="C182" s="109"/>
      <c r="D182" s="138"/>
      <c r="E182" s="71" t="s">
        <v>150</v>
      </c>
      <c r="F182" s="136" t="s">
        <v>87</v>
      </c>
      <c r="G182" s="111"/>
      <c r="H182" s="111"/>
      <c r="I182" s="111"/>
      <c r="J182" s="111"/>
      <c r="K182" s="111"/>
      <c r="L182" s="111"/>
      <c r="M182" s="184"/>
      <c r="N182" s="71" t="s">
        <v>150</v>
      </c>
      <c r="O182" s="187" t="s">
        <v>90</v>
      </c>
      <c r="P182" s="188"/>
      <c r="Q182" s="188"/>
      <c r="R182" s="188"/>
      <c r="S182" s="188"/>
      <c r="T182" s="188"/>
      <c r="U182" s="188"/>
      <c r="V182" s="188"/>
      <c r="W182" s="2"/>
      <c r="X182" s="109" t="s">
        <v>391</v>
      </c>
      <c r="Y182" s="109"/>
      <c r="Z182" s="109"/>
      <c r="AA182" s="138"/>
      <c r="AB182" s="71" t="s">
        <v>150</v>
      </c>
      <c r="AC182" s="136" t="s">
        <v>275</v>
      </c>
      <c r="AD182" s="111"/>
      <c r="AE182" s="111"/>
      <c r="AF182" s="111"/>
      <c r="AG182" s="111"/>
      <c r="AH182" s="111"/>
      <c r="AI182" s="111"/>
      <c r="AJ182" s="65"/>
      <c r="AK182" s="71" t="s">
        <v>150</v>
      </c>
      <c r="AL182" s="187" t="s">
        <v>92</v>
      </c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88"/>
      <c r="BA182" s="188"/>
      <c r="BB182" s="188"/>
      <c r="BC182" s="188"/>
      <c r="BD182" s="188"/>
      <c r="BE182" s="260"/>
    </row>
    <row r="183" spans="1:62" ht="12.95" customHeight="1" x14ac:dyDescent="0.25">
      <c r="A183" s="113" t="s">
        <v>134</v>
      </c>
      <c r="B183" s="91"/>
      <c r="C183" s="91"/>
      <c r="D183" s="91"/>
      <c r="E183" s="91" t="s">
        <v>88</v>
      </c>
      <c r="F183" s="91"/>
      <c r="G183" s="91"/>
      <c r="H183" s="91"/>
      <c r="I183" s="91"/>
      <c r="J183" s="91"/>
      <c r="K183" s="91"/>
      <c r="L183" s="91"/>
      <c r="M183" s="140"/>
      <c r="N183" s="71" t="s">
        <v>150</v>
      </c>
      <c r="O183" s="33"/>
      <c r="P183" s="33"/>
      <c r="Q183" s="106" t="s">
        <v>91</v>
      </c>
      <c r="R183" s="106"/>
      <c r="S183" s="106"/>
      <c r="T183" s="106"/>
      <c r="U183" s="106"/>
      <c r="V183" s="106"/>
      <c r="W183" s="2"/>
      <c r="X183" s="91" t="s">
        <v>392</v>
      </c>
      <c r="Y183" s="91"/>
      <c r="Z183" s="91"/>
      <c r="AA183" s="91"/>
      <c r="AB183" s="91" t="s">
        <v>8</v>
      </c>
      <c r="AC183" s="91"/>
      <c r="AD183" s="91"/>
      <c r="AE183" s="91"/>
      <c r="AF183" s="91"/>
      <c r="AG183" s="91"/>
      <c r="AH183" s="91"/>
      <c r="AI183" s="91"/>
      <c r="AJ183" s="30"/>
      <c r="AK183" s="71" t="s">
        <v>150</v>
      </c>
      <c r="AL183" s="30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106" t="s">
        <v>91</v>
      </c>
      <c r="BA183" s="106"/>
      <c r="BB183" s="106"/>
      <c r="BC183" s="106"/>
      <c r="BD183" s="106"/>
      <c r="BE183" s="40"/>
    </row>
    <row r="184" spans="1:62" ht="12.95" customHeight="1" x14ac:dyDescent="0.25">
      <c r="A184" s="113" t="s">
        <v>387</v>
      </c>
      <c r="B184" s="91"/>
      <c r="C184" s="91"/>
      <c r="D184" s="140"/>
      <c r="E184" s="71" t="s">
        <v>150</v>
      </c>
      <c r="F184" s="185" t="s">
        <v>89</v>
      </c>
      <c r="G184" s="91"/>
      <c r="H184" s="91"/>
      <c r="I184" s="91"/>
      <c r="J184" s="91"/>
      <c r="K184" s="91"/>
      <c r="L184" s="91"/>
      <c r="M184" s="91"/>
      <c r="N184" s="106"/>
      <c r="O184" s="106"/>
      <c r="P184" s="106"/>
      <c r="Q184" s="106"/>
      <c r="R184" s="106"/>
      <c r="S184" s="106"/>
      <c r="T184" s="106"/>
      <c r="U184" s="106"/>
      <c r="V184" s="106"/>
      <c r="W184" s="2"/>
      <c r="X184" s="91" t="s">
        <v>396</v>
      </c>
      <c r="Y184" s="91"/>
      <c r="Z184" s="91"/>
      <c r="AA184" s="91"/>
      <c r="AB184" s="71" t="s">
        <v>150</v>
      </c>
      <c r="AC184" s="185" t="s">
        <v>89</v>
      </c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103"/>
      <c r="BA184" s="103"/>
      <c r="BB184" s="105"/>
      <c r="BC184" s="105"/>
      <c r="BD184" s="105"/>
      <c r="BE184" s="43"/>
    </row>
    <row r="185" spans="1:62" ht="12.95" customHeight="1" x14ac:dyDescent="0.25">
      <c r="A185" s="113" t="s">
        <v>388</v>
      </c>
      <c r="B185" s="91"/>
      <c r="C185" s="91"/>
      <c r="D185" s="91"/>
      <c r="E185" s="91" t="s">
        <v>278</v>
      </c>
      <c r="F185" s="91"/>
      <c r="G185" s="91"/>
      <c r="H185" s="91"/>
      <c r="I185" s="91"/>
      <c r="J185" s="91"/>
      <c r="K185" s="91"/>
      <c r="L185" s="91"/>
      <c r="M185" s="91"/>
      <c r="N185" s="115" t="s">
        <v>279</v>
      </c>
      <c r="O185" s="115"/>
      <c r="P185" s="115"/>
      <c r="Q185" s="103">
        <v>705</v>
      </c>
      <c r="R185" s="103"/>
      <c r="S185" s="103"/>
      <c r="T185" s="106"/>
      <c r="U185" s="106"/>
      <c r="V185" s="106"/>
      <c r="W185" s="2"/>
      <c r="X185" s="91" t="s">
        <v>393</v>
      </c>
      <c r="Y185" s="91"/>
      <c r="Z185" s="91"/>
      <c r="AA185" s="91"/>
      <c r="AB185" s="91" t="s">
        <v>276</v>
      </c>
      <c r="AC185" s="91"/>
      <c r="AD185" s="91"/>
      <c r="AE185" s="91"/>
      <c r="AF185" s="91"/>
      <c r="AG185" s="91"/>
      <c r="AH185" s="91"/>
      <c r="AI185" s="91"/>
      <c r="AJ185" s="106"/>
      <c r="AK185" s="106"/>
      <c r="AL185" s="106"/>
      <c r="AM185" s="76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103">
        <v>3470</v>
      </c>
      <c r="BA185" s="103"/>
      <c r="BB185" s="105" t="s">
        <v>277</v>
      </c>
      <c r="BC185" s="105"/>
      <c r="BD185" s="105"/>
      <c r="BE185" s="43"/>
    </row>
    <row r="186" spans="1:62" ht="12.95" customHeight="1" x14ac:dyDescent="0.25">
      <c r="A186" s="113" t="s">
        <v>351</v>
      </c>
      <c r="B186" s="91"/>
      <c r="C186" s="91"/>
      <c r="D186" s="91"/>
      <c r="E186" s="91" t="s">
        <v>281</v>
      </c>
      <c r="F186" s="91"/>
      <c r="G186" s="91"/>
      <c r="H186" s="91"/>
      <c r="I186" s="91"/>
      <c r="J186" s="91"/>
      <c r="K186" s="91"/>
      <c r="L186" s="91"/>
      <c r="M186" s="91"/>
      <c r="N186" s="115" t="s">
        <v>282</v>
      </c>
      <c r="O186" s="115"/>
      <c r="P186" s="115"/>
      <c r="Q186" s="103">
        <v>6800</v>
      </c>
      <c r="R186" s="103"/>
      <c r="S186" s="103"/>
      <c r="T186" s="105" t="s">
        <v>283</v>
      </c>
      <c r="U186" s="105"/>
      <c r="V186" s="105"/>
      <c r="W186" s="2"/>
      <c r="X186" s="91"/>
      <c r="Y186" s="91"/>
      <c r="Z186" s="91"/>
      <c r="AA186" s="91"/>
      <c r="AB186" s="91" t="s">
        <v>93</v>
      </c>
      <c r="AC186" s="91"/>
      <c r="AD186" s="91"/>
      <c r="AE186" s="91"/>
      <c r="AF186" s="91"/>
      <c r="AG186" s="91"/>
      <c r="AH186" s="91"/>
      <c r="AI186" s="91"/>
      <c r="AJ186" s="106"/>
      <c r="AK186" s="106"/>
      <c r="AL186" s="106"/>
      <c r="AM186" s="76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103">
        <v>3400</v>
      </c>
      <c r="BA186" s="103"/>
      <c r="BB186" s="105" t="s">
        <v>280</v>
      </c>
      <c r="BC186" s="105"/>
      <c r="BD186" s="105"/>
      <c r="BE186" s="43"/>
    </row>
    <row r="187" spans="1:62" ht="12.95" customHeight="1" x14ac:dyDescent="0.25">
      <c r="A187" s="113" t="s">
        <v>347</v>
      </c>
      <c r="B187" s="91"/>
      <c r="C187" s="91"/>
      <c r="D187" s="140"/>
      <c r="E187" s="71" t="s">
        <v>150</v>
      </c>
      <c r="F187" s="185" t="s">
        <v>318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2"/>
      <c r="X187" s="91" t="s">
        <v>371</v>
      </c>
      <c r="Y187" s="91"/>
      <c r="Z187" s="91"/>
      <c r="AA187" s="140"/>
      <c r="AB187" s="71" t="s">
        <v>150</v>
      </c>
      <c r="AC187" s="185" t="s">
        <v>318</v>
      </c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4"/>
    </row>
    <row r="188" spans="1:62" ht="12.95" customHeight="1" x14ac:dyDescent="0.25">
      <c r="A188" s="113" t="s">
        <v>135</v>
      </c>
      <c r="B188" s="91"/>
      <c r="C188" s="91"/>
      <c r="D188" s="91"/>
      <c r="E188" s="32" t="s">
        <v>284</v>
      </c>
      <c r="F188" s="32"/>
      <c r="G188" s="32"/>
      <c r="H188" s="32"/>
      <c r="I188" s="32"/>
      <c r="J188" s="32"/>
      <c r="K188" s="32"/>
      <c r="L188" s="32"/>
      <c r="M188" s="32"/>
      <c r="N188" s="33"/>
      <c r="O188" s="33"/>
      <c r="P188" s="33"/>
      <c r="Q188" s="33"/>
      <c r="R188" s="33"/>
      <c r="S188" s="33"/>
      <c r="T188" s="33"/>
      <c r="U188" s="33"/>
      <c r="V188" s="33"/>
      <c r="W188" s="2"/>
      <c r="X188" s="91"/>
      <c r="Y188" s="91"/>
      <c r="Z188" s="91"/>
      <c r="AA188" s="140"/>
      <c r="AB188" s="71" t="s">
        <v>150</v>
      </c>
      <c r="AC188" s="185" t="s">
        <v>94</v>
      </c>
      <c r="AD188" s="91"/>
      <c r="AE188" s="91"/>
      <c r="AF188" s="91"/>
      <c r="AG188" s="91"/>
      <c r="AH188" s="91"/>
      <c r="AI188" s="91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61"/>
    </row>
    <row r="189" spans="1:62" ht="12.95" customHeight="1" x14ac:dyDescent="0.25">
      <c r="A189" s="113"/>
      <c r="B189" s="91"/>
      <c r="C189" s="91"/>
      <c r="D189" s="91"/>
      <c r="E189" s="91" t="s">
        <v>285</v>
      </c>
      <c r="F189" s="91"/>
      <c r="G189" s="91"/>
      <c r="H189" s="91"/>
      <c r="I189" s="91"/>
      <c r="J189" s="91"/>
      <c r="K189" s="91"/>
      <c r="L189" s="91"/>
      <c r="M189" s="91"/>
      <c r="N189" s="115" t="s">
        <v>286</v>
      </c>
      <c r="O189" s="115"/>
      <c r="P189" s="115"/>
      <c r="Q189" s="103">
        <v>4905</v>
      </c>
      <c r="R189" s="103"/>
      <c r="S189" s="103"/>
      <c r="T189" s="105" t="s">
        <v>287</v>
      </c>
      <c r="U189" s="105"/>
      <c r="V189" s="105"/>
      <c r="W189" s="2"/>
      <c r="X189" s="91" t="s">
        <v>394</v>
      </c>
      <c r="Y189" s="91"/>
      <c r="Z189" s="91"/>
      <c r="AA189" s="91"/>
      <c r="AB189" s="91" t="s">
        <v>95</v>
      </c>
      <c r="AC189" s="91"/>
      <c r="AD189" s="91"/>
      <c r="AE189" s="91"/>
      <c r="AF189" s="91"/>
      <c r="AG189" s="91"/>
      <c r="AH189" s="91"/>
      <c r="AI189" s="91"/>
      <c r="AJ189" s="106"/>
      <c r="AK189" s="106"/>
      <c r="AL189" s="106"/>
      <c r="AM189" s="33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103">
        <v>90</v>
      </c>
      <c r="BA189" s="103"/>
      <c r="BB189" s="105" t="s">
        <v>288</v>
      </c>
      <c r="BC189" s="105"/>
      <c r="BD189" s="105"/>
      <c r="BE189" s="43"/>
    </row>
    <row r="190" spans="1:62" ht="12.95" customHeight="1" x14ac:dyDescent="0.25">
      <c r="A190" s="113" t="s">
        <v>389</v>
      </c>
      <c r="B190" s="91"/>
      <c r="C190" s="91"/>
      <c r="D190" s="91"/>
      <c r="E190" s="91" t="s">
        <v>85</v>
      </c>
      <c r="F190" s="91"/>
      <c r="G190" s="91"/>
      <c r="H190" s="91"/>
      <c r="I190" s="91"/>
      <c r="J190" s="91"/>
      <c r="K190" s="91"/>
      <c r="L190" s="91"/>
      <c r="M190" s="91"/>
      <c r="N190" s="115" t="s">
        <v>289</v>
      </c>
      <c r="O190" s="115"/>
      <c r="P190" s="115"/>
      <c r="Q190" s="116">
        <v>12.5</v>
      </c>
      <c r="R190" s="116"/>
      <c r="S190" s="116"/>
      <c r="T190" s="106"/>
      <c r="U190" s="106"/>
      <c r="V190" s="106"/>
      <c r="W190" s="2"/>
      <c r="X190" s="91" t="s">
        <v>395</v>
      </c>
      <c r="Y190" s="91"/>
      <c r="Z190" s="91"/>
      <c r="AA190" s="140"/>
      <c r="AB190" s="71" t="s">
        <v>150</v>
      </c>
      <c r="AC190" s="185" t="s">
        <v>290</v>
      </c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40"/>
    </row>
    <row r="191" spans="1:62" ht="12.95" customHeight="1" x14ac:dyDescent="0.25">
      <c r="A191" s="113" t="s">
        <v>390</v>
      </c>
      <c r="B191" s="91"/>
      <c r="C191" s="91"/>
      <c r="D191" s="140"/>
      <c r="E191" s="71" t="s">
        <v>150</v>
      </c>
      <c r="F191" s="185" t="s">
        <v>175</v>
      </c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2"/>
      <c r="X191" s="91"/>
      <c r="Y191" s="91"/>
      <c r="Z191" s="91"/>
      <c r="AA191" s="91"/>
      <c r="AB191" s="91" t="s">
        <v>291</v>
      </c>
      <c r="AC191" s="91"/>
      <c r="AD191" s="91"/>
      <c r="AE191" s="91"/>
      <c r="AF191" s="91"/>
      <c r="AG191" s="91"/>
      <c r="AH191" s="91"/>
      <c r="AI191" s="91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61"/>
      <c r="BJ191" s="19"/>
    </row>
    <row r="192" spans="1:62" ht="12.95" customHeight="1" x14ac:dyDescent="0.25">
      <c r="A192" s="113" t="s">
        <v>403</v>
      </c>
      <c r="B192" s="91"/>
      <c r="C192" s="91"/>
      <c r="D192" s="140"/>
      <c r="E192" s="71"/>
      <c r="F192" s="185" t="s">
        <v>313</v>
      </c>
      <c r="G192" s="91"/>
      <c r="H192" s="91"/>
      <c r="I192" s="91"/>
      <c r="J192" s="91"/>
      <c r="K192" s="91"/>
      <c r="L192" s="91"/>
      <c r="M192" s="91"/>
      <c r="N192" s="106"/>
      <c r="O192" s="106"/>
      <c r="P192" s="106"/>
      <c r="Q192" s="275"/>
      <c r="R192" s="275"/>
      <c r="S192" s="275"/>
      <c r="T192" s="106"/>
      <c r="U192" s="106"/>
      <c r="V192" s="106"/>
      <c r="W192" s="2"/>
      <c r="X192" s="91"/>
      <c r="Y192" s="91"/>
      <c r="Z192" s="91"/>
      <c r="AA192" s="91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40"/>
      <c r="BJ192" s="23"/>
    </row>
    <row r="193" spans="1:64" ht="12.95" customHeight="1" x14ac:dyDescent="0.25">
      <c r="A193" s="154"/>
      <c r="B193" s="155"/>
      <c r="C193" s="155"/>
      <c r="D193" s="155"/>
      <c r="E193" s="114" t="s">
        <v>292</v>
      </c>
      <c r="F193" s="114"/>
      <c r="G193" s="114"/>
      <c r="H193" s="114"/>
      <c r="I193" s="114"/>
      <c r="J193" s="114"/>
      <c r="K193" s="114"/>
      <c r="L193" s="114"/>
      <c r="M193" s="114"/>
      <c r="N193" s="106"/>
      <c r="O193" s="106"/>
      <c r="P193" s="106"/>
      <c r="Q193" s="103"/>
      <c r="R193" s="103"/>
      <c r="S193" s="103"/>
      <c r="T193" s="105" t="s">
        <v>224</v>
      </c>
      <c r="U193" s="105"/>
      <c r="V193" s="105"/>
      <c r="W193" s="1"/>
      <c r="X193" s="114"/>
      <c r="Y193" s="114"/>
      <c r="Z193" s="114"/>
      <c r="AA193" s="114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48"/>
      <c r="BL193" s="20"/>
    </row>
    <row r="194" spans="1:64" ht="9" customHeight="1" x14ac:dyDescent="0.25">
      <c r="A194" s="173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64"/>
    </row>
    <row r="195" spans="1:64" ht="9" customHeight="1" x14ac:dyDescent="0.25">
      <c r="A195" s="154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6"/>
    </row>
    <row r="196" spans="1:64" ht="12.95" customHeight="1" x14ac:dyDescent="0.25">
      <c r="A196" s="118" t="s">
        <v>133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5"/>
      <c r="X196" s="119" t="s">
        <v>293</v>
      </c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17"/>
    </row>
    <row r="197" spans="1:64" ht="12.95" customHeight="1" x14ac:dyDescent="0.25">
      <c r="A197" s="110" t="s">
        <v>127</v>
      </c>
      <c r="B197" s="105"/>
      <c r="C197" s="105"/>
      <c r="D197" s="105"/>
      <c r="E197" s="105" t="s">
        <v>13</v>
      </c>
      <c r="F197" s="105"/>
      <c r="G197" s="105"/>
      <c r="H197" s="105"/>
      <c r="I197" s="105"/>
      <c r="J197" s="105"/>
      <c r="K197" s="105"/>
      <c r="L197" s="105"/>
      <c r="M197" s="115" t="s">
        <v>60</v>
      </c>
      <c r="N197" s="115"/>
      <c r="O197" s="115"/>
      <c r="P197" s="106" t="s">
        <v>64</v>
      </c>
      <c r="Q197" s="106"/>
      <c r="R197" s="106"/>
      <c r="S197" s="106"/>
      <c r="T197" s="105" t="s">
        <v>185</v>
      </c>
      <c r="U197" s="105"/>
      <c r="V197" s="105"/>
      <c r="W197" s="2"/>
      <c r="X197" s="105" t="s">
        <v>12</v>
      </c>
      <c r="Y197" s="105"/>
      <c r="Z197" s="105"/>
      <c r="AA197" s="105"/>
      <c r="AB197" s="105" t="s">
        <v>13</v>
      </c>
      <c r="AC197" s="105"/>
      <c r="AD197" s="105"/>
      <c r="AE197" s="105"/>
      <c r="AF197" s="105"/>
      <c r="AG197" s="105"/>
      <c r="AH197" s="105"/>
      <c r="AI197" s="115" t="s">
        <v>60</v>
      </c>
      <c r="AJ197" s="115"/>
      <c r="AK197" s="115"/>
      <c r="AL197" s="106" t="s">
        <v>64</v>
      </c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5" t="s">
        <v>185</v>
      </c>
      <c r="BC197" s="105"/>
      <c r="BD197" s="105"/>
      <c r="BE197" s="41"/>
    </row>
    <row r="198" spans="1:64" ht="12.95" customHeight="1" x14ac:dyDescent="0.25">
      <c r="A198" s="137" t="s">
        <v>397</v>
      </c>
      <c r="B198" s="109"/>
      <c r="C198" s="109"/>
      <c r="D198" s="109"/>
      <c r="E198" s="109" t="s">
        <v>96</v>
      </c>
      <c r="F198" s="109"/>
      <c r="G198" s="109"/>
      <c r="H198" s="109"/>
      <c r="I198" s="109"/>
      <c r="J198" s="109"/>
      <c r="K198" s="109"/>
      <c r="L198" s="109"/>
      <c r="M198" s="106"/>
      <c r="N198" s="131"/>
      <c r="O198" s="71" t="s">
        <v>150</v>
      </c>
      <c r="P198" s="130" t="s">
        <v>91</v>
      </c>
      <c r="Q198" s="106"/>
      <c r="R198" s="106"/>
      <c r="S198" s="106"/>
      <c r="T198" s="105"/>
      <c r="U198" s="105"/>
      <c r="V198" s="105"/>
      <c r="W198" s="2"/>
      <c r="X198" s="109" t="s">
        <v>401</v>
      </c>
      <c r="Y198" s="109"/>
      <c r="Z198" s="109"/>
      <c r="AA198" s="109"/>
      <c r="AB198" s="109" t="s">
        <v>97</v>
      </c>
      <c r="AC198" s="109"/>
      <c r="AD198" s="109"/>
      <c r="AE198" s="109"/>
      <c r="AF198" s="109"/>
      <c r="AG198" s="109"/>
      <c r="AH198" s="109"/>
      <c r="AI198" s="189"/>
      <c r="AJ198" s="189"/>
      <c r="AK198" s="189"/>
      <c r="AL198" s="33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43"/>
    </row>
    <row r="199" spans="1:64" ht="12.95" customHeight="1" x14ac:dyDescent="0.25">
      <c r="A199" s="113" t="s">
        <v>398</v>
      </c>
      <c r="B199" s="91"/>
      <c r="C199" s="91"/>
      <c r="D199" s="91"/>
      <c r="E199" s="91" t="s">
        <v>399</v>
      </c>
      <c r="F199" s="91"/>
      <c r="G199" s="91"/>
      <c r="H199" s="91"/>
      <c r="I199" s="91"/>
      <c r="J199" s="91"/>
      <c r="K199" s="91"/>
      <c r="L199" s="91"/>
      <c r="M199" s="79"/>
      <c r="N199" s="78"/>
      <c r="O199" s="71" t="s">
        <v>150</v>
      </c>
      <c r="P199" s="130" t="s">
        <v>91</v>
      </c>
      <c r="Q199" s="106"/>
      <c r="R199" s="106"/>
      <c r="S199" s="106"/>
      <c r="T199" s="77"/>
      <c r="U199" s="77"/>
      <c r="V199" s="77"/>
      <c r="W199" s="2"/>
      <c r="X199" s="91"/>
      <c r="Y199" s="91"/>
      <c r="Z199" s="91"/>
      <c r="AA199" s="91"/>
      <c r="AB199" s="191" t="s">
        <v>294</v>
      </c>
      <c r="AC199" s="191"/>
      <c r="AD199" s="191"/>
      <c r="AE199" s="191"/>
      <c r="AF199" s="191"/>
      <c r="AG199" s="191"/>
      <c r="AH199" s="191"/>
      <c r="AI199" s="115" t="s">
        <v>295</v>
      </c>
      <c r="AJ199" s="115"/>
      <c r="AK199" s="115"/>
      <c r="AL199" s="3"/>
      <c r="AM199" s="162">
        <v>15</v>
      </c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06"/>
      <c r="BC199" s="106"/>
      <c r="BD199" s="106"/>
      <c r="BE199" s="40"/>
      <c r="BI199" s="15"/>
    </row>
    <row r="200" spans="1:64" ht="12.95" customHeight="1" x14ac:dyDescent="0.25">
      <c r="A200" s="113"/>
      <c r="B200" s="91"/>
      <c r="C200" s="91"/>
      <c r="D200" s="91"/>
      <c r="E200" s="91" t="s">
        <v>400</v>
      </c>
      <c r="F200" s="91"/>
      <c r="G200" s="91"/>
      <c r="H200" s="91"/>
      <c r="I200" s="91"/>
      <c r="J200" s="91"/>
      <c r="K200" s="91"/>
      <c r="L200" s="91"/>
      <c r="M200" s="115"/>
      <c r="N200" s="115"/>
      <c r="O200" s="115"/>
      <c r="P200" s="162"/>
      <c r="Q200" s="162"/>
      <c r="R200" s="162"/>
      <c r="S200" s="162"/>
      <c r="T200" s="105"/>
      <c r="U200" s="105"/>
      <c r="V200" s="105"/>
      <c r="W200" s="2"/>
      <c r="X200" s="91"/>
      <c r="Y200" s="91"/>
      <c r="Z200" s="91"/>
      <c r="AA200" s="91"/>
      <c r="AB200" s="91" t="s">
        <v>180</v>
      </c>
      <c r="AC200" s="91"/>
      <c r="AD200" s="91"/>
      <c r="AE200" s="91"/>
      <c r="AF200" s="91"/>
      <c r="AG200" s="91"/>
      <c r="AH200" s="91"/>
      <c r="AI200" s="261" t="s">
        <v>333</v>
      </c>
      <c r="AJ200" s="261"/>
      <c r="AK200" s="261"/>
      <c r="AL200" s="50"/>
      <c r="AM200" s="162">
        <v>8</v>
      </c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06"/>
      <c r="BC200" s="106"/>
      <c r="BD200" s="106"/>
      <c r="BE200" s="43"/>
      <c r="BI200" s="15"/>
    </row>
    <row r="201" spans="1:64" ht="12.95" customHeight="1" x14ac:dyDescent="0.25">
      <c r="A201" s="113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123"/>
      <c r="N201" s="123"/>
      <c r="O201" s="123"/>
      <c r="P201" s="269"/>
      <c r="Q201" s="269"/>
      <c r="R201" s="269"/>
      <c r="S201" s="269"/>
      <c r="T201" s="109"/>
      <c r="U201" s="109"/>
      <c r="V201" s="109"/>
      <c r="W201" s="2"/>
      <c r="X201" s="91"/>
      <c r="Y201" s="91"/>
      <c r="Z201" s="91"/>
      <c r="AA201" s="91"/>
      <c r="AB201" s="91" t="s">
        <v>98</v>
      </c>
      <c r="AC201" s="91"/>
      <c r="AD201" s="91"/>
      <c r="AE201" s="91"/>
      <c r="AF201" s="91"/>
      <c r="AG201" s="91"/>
      <c r="AH201" s="91"/>
      <c r="AI201" s="106"/>
      <c r="AJ201" s="106"/>
      <c r="AK201" s="106"/>
      <c r="AL201" s="155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40"/>
    </row>
    <row r="202" spans="1:64" ht="12.95" customHeight="1" x14ac:dyDescent="0.25">
      <c r="A202" s="113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120"/>
      <c r="O202" s="120"/>
      <c r="P202" s="120"/>
      <c r="Q202" s="100"/>
      <c r="R202" s="100"/>
      <c r="S202" s="100"/>
      <c r="T202" s="91"/>
      <c r="U202" s="91"/>
      <c r="V202" s="91"/>
      <c r="W202" s="2"/>
      <c r="X202" s="91"/>
      <c r="Y202" s="91"/>
      <c r="Z202" s="91"/>
      <c r="AA202" s="91"/>
      <c r="AB202" s="91" t="s">
        <v>297</v>
      </c>
      <c r="AC202" s="91"/>
      <c r="AD202" s="91"/>
      <c r="AE202" s="91"/>
      <c r="AF202" s="91"/>
      <c r="AG202" s="91"/>
      <c r="AH202" s="91"/>
      <c r="AI202" s="115" t="s">
        <v>298</v>
      </c>
      <c r="AJ202" s="115"/>
      <c r="AK202" s="115"/>
      <c r="AL202" s="3"/>
      <c r="AM202" s="162">
        <v>5</v>
      </c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55"/>
      <c r="BC202" s="155"/>
      <c r="BD202" s="155"/>
      <c r="BE202" s="43"/>
    </row>
    <row r="203" spans="1:64" ht="12.95" customHeight="1" x14ac:dyDescent="0.25">
      <c r="A203" s="113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120"/>
      <c r="O203" s="120"/>
      <c r="P203" s="120"/>
      <c r="Q203" s="100"/>
      <c r="R203" s="100"/>
      <c r="S203" s="100"/>
      <c r="T203" s="91"/>
      <c r="U203" s="91"/>
      <c r="V203" s="91"/>
      <c r="W203" s="2"/>
      <c r="X203" s="91"/>
      <c r="Y203" s="91"/>
      <c r="Z203" s="91"/>
      <c r="AA203" s="91"/>
      <c r="AB203" s="91" t="s">
        <v>180</v>
      </c>
      <c r="AC203" s="91"/>
      <c r="AD203" s="91"/>
      <c r="AE203" s="91"/>
      <c r="AF203" s="91"/>
      <c r="AG203" s="91"/>
      <c r="AH203" s="91"/>
      <c r="AI203" s="261" t="s">
        <v>333</v>
      </c>
      <c r="AJ203" s="261"/>
      <c r="AK203" s="261"/>
      <c r="AL203" s="50"/>
      <c r="AM203" s="162">
        <v>8</v>
      </c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06"/>
      <c r="BC203" s="106"/>
      <c r="BD203" s="106"/>
      <c r="BE203" s="40"/>
      <c r="BH203" s="15"/>
      <c r="BK203" s="18"/>
    </row>
    <row r="204" spans="1:64" ht="12.95" customHeight="1" x14ac:dyDescent="0.25">
      <c r="A204" s="113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120"/>
      <c r="O204" s="120"/>
      <c r="P204" s="120"/>
      <c r="Q204" s="100"/>
      <c r="R204" s="100"/>
      <c r="S204" s="100"/>
      <c r="T204" s="91"/>
      <c r="U204" s="91"/>
      <c r="V204" s="91"/>
      <c r="W204" s="2"/>
      <c r="X204" s="91"/>
      <c r="Y204" s="91"/>
      <c r="Z204" s="91"/>
      <c r="AA204" s="91"/>
      <c r="AB204" s="91" t="s">
        <v>299</v>
      </c>
      <c r="AC204" s="91"/>
      <c r="AD204" s="91"/>
      <c r="AE204" s="91"/>
      <c r="AF204" s="91"/>
      <c r="AG204" s="91"/>
      <c r="AH204" s="91"/>
      <c r="AI204" s="115" t="s">
        <v>300</v>
      </c>
      <c r="AJ204" s="115"/>
      <c r="AK204" s="115"/>
      <c r="AL204" s="7"/>
      <c r="AM204" s="162">
        <v>3</v>
      </c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06"/>
      <c r="BC204" s="106"/>
      <c r="BD204" s="106"/>
      <c r="BE204" s="43"/>
      <c r="BK204" s="18"/>
    </row>
    <row r="205" spans="1:64" ht="12.95" customHeight="1" x14ac:dyDescent="0.25">
      <c r="A205" s="113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120"/>
      <c r="O205" s="120"/>
      <c r="P205" s="120"/>
      <c r="Q205" s="100"/>
      <c r="R205" s="100"/>
      <c r="S205" s="100"/>
      <c r="T205" s="91"/>
      <c r="U205" s="91"/>
      <c r="V205" s="91"/>
      <c r="W205" s="2"/>
      <c r="X205" s="91"/>
      <c r="Y205" s="91"/>
      <c r="Z205" s="91"/>
      <c r="AA205" s="91"/>
      <c r="AB205" s="91" t="s">
        <v>301</v>
      </c>
      <c r="AC205" s="91"/>
      <c r="AD205" s="91"/>
      <c r="AE205" s="91"/>
      <c r="AF205" s="91"/>
      <c r="AG205" s="91"/>
      <c r="AH205" s="91"/>
      <c r="AI205" s="115" t="s">
        <v>302</v>
      </c>
      <c r="AJ205" s="115"/>
      <c r="AK205" s="115"/>
      <c r="AL205" s="50"/>
      <c r="AM205" s="162">
        <v>1</v>
      </c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06"/>
      <c r="BC205" s="106"/>
      <c r="BD205" s="106"/>
      <c r="BE205" s="40"/>
    </row>
    <row r="206" spans="1:64" ht="12.95" customHeight="1" x14ac:dyDescent="0.25">
      <c r="A206" s="250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249"/>
      <c r="O206" s="249"/>
      <c r="P206" s="249"/>
      <c r="Q206" s="155"/>
      <c r="R206" s="155"/>
      <c r="S206" s="155"/>
      <c r="T206" s="114"/>
      <c r="U206" s="114"/>
      <c r="V206" s="114"/>
      <c r="W206" s="1"/>
      <c r="X206" s="114"/>
      <c r="Y206" s="114"/>
      <c r="Z206" s="114"/>
      <c r="AA206" s="114"/>
      <c r="AB206" s="114" t="s">
        <v>99</v>
      </c>
      <c r="AC206" s="114"/>
      <c r="AD206" s="114"/>
      <c r="AE206" s="114"/>
      <c r="AF206" s="114"/>
      <c r="AG206" s="114"/>
      <c r="AH206" s="114"/>
      <c r="AI206" s="106"/>
      <c r="AJ206" s="106"/>
      <c r="AK206" s="106"/>
      <c r="AL206" s="71" t="s">
        <v>150</v>
      </c>
      <c r="AM206" s="265" t="s">
        <v>91</v>
      </c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106"/>
      <c r="BC206" s="106"/>
      <c r="BD206" s="106"/>
      <c r="BE206" s="43"/>
    </row>
    <row r="207" spans="1:64" ht="9" customHeight="1" x14ac:dyDescent="0.25">
      <c r="A207" s="173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52"/>
      <c r="BC207" s="152"/>
      <c r="BD207" s="152"/>
      <c r="BE207" s="164"/>
    </row>
    <row r="208" spans="1:64" ht="9" customHeight="1" x14ac:dyDescent="0.25">
      <c r="A208" s="154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6"/>
    </row>
    <row r="209" spans="1:59" ht="12.95" customHeight="1" x14ac:dyDescent="0.25">
      <c r="A209" s="118" t="s">
        <v>148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5"/>
      <c r="X209" s="115" t="s">
        <v>149</v>
      </c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264"/>
    </row>
    <row r="210" spans="1:59" ht="12.95" customHeight="1" x14ac:dyDescent="0.25">
      <c r="A210" s="110" t="s">
        <v>127</v>
      </c>
      <c r="B210" s="105"/>
      <c r="C210" s="105"/>
      <c r="D210" s="105"/>
      <c r="E210" s="105" t="s">
        <v>13</v>
      </c>
      <c r="F210" s="105"/>
      <c r="G210" s="105"/>
      <c r="H210" s="105"/>
      <c r="I210" s="105"/>
      <c r="J210" s="105"/>
      <c r="K210" s="105"/>
      <c r="L210" s="105"/>
      <c r="M210" s="5"/>
      <c r="N210" s="115" t="s">
        <v>60</v>
      </c>
      <c r="O210" s="115"/>
      <c r="P210" s="106" t="s">
        <v>64</v>
      </c>
      <c r="Q210" s="106"/>
      <c r="R210" s="106"/>
      <c r="S210" s="106"/>
      <c r="T210" s="105" t="s">
        <v>185</v>
      </c>
      <c r="U210" s="105"/>
      <c r="V210" s="105"/>
      <c r="W210" s="2"/>
      <c r="X210" s="105" t="s">
        <v>12</v>
      </c>
      <c r="Y210" s="105"/>
      <c r="Z210" s="105"/>
      <c r="AA210" s="105"/>
      <c r="AB210" s="105" t="s">
        <v>13</v>
      </c>
      <c r="AC210" s="105"/>
      <c r="AD210" s="105"/>
      <c r="AE210" s="105"/>
      <c r="AF210" s="105"/>
      <c r="AG210" s="105"/>
      <c r="AH210" s="105"/>
      <c r="AI210" s="105"/>
      <c r="AJ210" s="115" t="s">
        <v>60</v>
      </c>
      <c r="AK210" s="115"/>
      <c r="AL210" s="115"/>
      <c r="AM210" s="106" t="s">
        <v>64</v>
      </c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5" t="s">
        <v>185</v>
      </c>
      <c r="BC210" s="105"/>
      <c r="BD210" s="105"/>
      <c r="BE210" s="41"/>
    </row>
    <row r="211" spans="1:59" ht="12.95" customHeight="1" x14ac:dyDescent="0.25">
      <c r="A211" s="137" t="s">
        <v>136</v>
      </c>
      <c r="B211" s="109"/>
      <c r="C211" s="109"/>
      <c r="D211" s="109"/>
      <c r="E211" s="109" t="s">
        <v>100</v>
      </c>
      <c r="F211" s="109"/>
      <c r="G211" s="109"/>
      <c r="H211" s="109"/>
      <c r="I211" s="109"/>
      <c r="J211" s="109"/>
      <c r="K211" s="109"/>
      <c r="L211" s="109"/>
      <c r="M211" s="109"/>
      <c r="N211" s="115"/>
      <c r="O211" s="115"/>
      <c r="P211" s="123"/>
      <c r="Q211" s="152"/>
      <c r="R211" s="152"/>
      <c r="S211" s="152"/>
      <c r="T211" s="105"/>
      <c r="U211" s="105"/>
      <c r="V211" s="105"/>
      <c r="W211" s="2"/>
      <c r="X211" s="109" t="s">
        <v>101</v>
      </c>
      <c r="Y211" s="109"/>
      <c r="Z211" s="109"/>
      <c r="AA211" s="109"/>
      <c r="AB211" s="109" t="s">
        <v>303</v>
      </c>
      <c r="AC211" s="109"/>
      <c r="AD211" s="109"/>
      <c r="AE211" s="109"/>
      <c r="AF211" s="109"/>
      <c r="AG211" s="109"/>
      <c r="AH211" s="109"/>
      <c r="AI211" s="33"/>
      <c r="AJ211" s="106"/>
      <c r="AK211" s="106"/>
      <c r="AL211" s="106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5" t="s">
        <v>304</v>
      </c>
      <c r="BC211" s="105"/>
      <c r="BD211" s="105"/>
      <c r="BE211" s="43"/>
    </row>
    <row r="212" spans="1:59" ht="12.95" customHeight="1" x14ac:dyDescent="0.25">
      <c r="A212" s="113"/>
      <c r="B212" s="91"/>
      <c r="C212" s="91"/>
      <c r="D212" s="91"/>
      <c r="E212" s="91" t="s">
        <v>102</v>
      </c>
      <c r="F212" s="91"/>
      <c r="G212" s="91"/>
      <c r="H212" s="91"/>
      <c r="I212" s="91"/>
      <c r="J212" s="91"/>
      <c r="K212" s="91"/>
      <c r="L212" s="91"/>
      <c r="M212" s="91"/>
      <c r="N212" s="33"/>
      <c r="O212" s="71"/>
      <c r="P212" s="130" t="s">
        <v>91</v>
      </c>
      <c r="Q212" s="106"/>
      <c r="R212" s="106"/>
      <c r="S212" s="106"/>
      <c r="T212" s="105"/>
      <c r="U212" s="105"/>
      <c r="V212" s="105"/>
      <c r="W212" s="2"/>
      <c r="X212" s="91" t="s">
        <v>105</v>
      </c>
      <c r="Y212" s="91"/>
      <c r="Z212" s="91"/>
      <c r="AA212" s="91"/>
      <c r="AB212" s="91" t="s">
        <v>112</v>
      </c>
      <c r="AC212" s="91"/>
      <c r="AD212" s="91"/>
      <c r="AE212" s="91"/>
      <c r="AF212" s="91"/>
      <c r="AG212" s="91"/>
      <c r="AH212" s="91"/>
      <c r="AI212" s="33"/>
      <c r="AJ212" s="105"/>
      <c r="AK212" s="105"/>
      <c r="AL212" s="105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5" t="s">
        <v>305</v>
      </c>
      <c r="BC212" s="105"/>
      <c r="BD212" s="105"/>
      <c r="BE212" s="40"/>
    </row>
    <row r="213" spans="1:59" ht="12.95" customHeight="1" x14ac:dyDescent="0.25">
      <c r="A213" s="113"/>
      <c r="B213" s="91"/>
      <c r="C213" s="91"/>
      <c r="D213" s="91"/>
      <c r="E213" s="91" t="s">
        <v>306</v>
      </c>
      <c r="F213" s="91"/>
      <c r="G213" s="91"/>
      <c r="H213" s="91"/>
      <c r="I213" s="91"/>
      <c r="J213" s="91"/>
      <c r="K213" s="91"/>
      <c r="L213" s="91"/>
      <c r="M213" s="91"/>
      <c r="N213" s="33"/>
      <c r="O213" s="71"/>
      <c r="P213" s="106" t="s">
        <v>91</v>
      </c>
      <c r="Q213" s="106"/>
      <c r="R213" s="106"/>
      <c r="S213" s="106"/>
      <c r="T213" s="105"/>
      <c r="U213" s="105"/>
      <c r="V213" s="105"/>
      <c r="W213" s="2"/>
      <c r="X213" s="91" t="s">
        <v>106</v>
      </c>
      <c r="Y213" s="91"/>
      <c r="Z213" s="91"/>
      <c r="AA213" s="91"/>
      <c r="AB213" s="91" t="s">
        <v>335</v>
      </c>
      <c r="AC213" s="91"/>
      <c r="AD213" s="91"/>
      <c r="AE213" s="91"/>
      <c r="AF213" s="91"/>
      <c r="AG213" s="91"/>
      <c r="AH213" s="91"/>
      <c r="AI213" s="33"/>
      <c r="AJ213" s="106"/>
      <c r="AK213" s="106"/>
      <c r="AL213" s="106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5"/>
      <c r="BC213" s="105"/>
      <c r="BD213" s="105"/>
      <c r="BE213" s="43"/>
    </row>
    <row r="214" spans="1:59" ht="12.95" customHeight="1" x14ac:dyDescent="0.25">
      <c r="A214" s="113"/>
      <c r="B214" s="91"/>
      <c r="C214" s="91"/>
      <c r="D214" s="91"/>
      <c r="E214" s="91" t="s">
        <v>176</v>
      </c>
      <c r="F214" s="91"/>
      <c r="G214" s="91"/>
      <c r="H214" s="91"/>
      <c r="I214" s="91"/>
      <c r="J214" s="91"/>
      <c r="K214" s="91"/>
      <c r="L214" s="91"/>
      <c r="M214" s="91"/>
      <c r="N214" s="33"/>
      <c r="O214" s="71"/>
      <c r="P214" s="106" t="s">
        <v>91</v>
      </c>
      <c r="Q214" s="106"/>
      <c r="R214" s="106"/>
      <c r="S214" s="106"/>
      <c r="T214" s="105"/>
      <c r="U214" s="105"/>
      <c r="V214" s="105"/>
      <c r="W214" s="2"/>
      <c r="X214" s="91" t="s">
        <v>109</v>
      </c>
      <c r="Y214" s="91"/>
      <c r="Z214" s="91"/>
      <c r="AA214" s="91"/>
      <c r="AB214" s="91" t="s">
        <v>334</v>
      </c>
      <c r="AC214" s="91"/>
      <c r="AD214" s="91"/>
      <c r="AE214" s="91"/>
      <c r="AF214" s="91"/>
      <c r="AG214" s="91"/>
      <c r="AH214" s="91"/>
      <c r="AI214" s="33"/>
      <c r="AJ214" s="106"/>
      <c r="AK214" s="106"/>
      <c r="AL214" s="106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5" t="s">
        <v>296</v>
      </c>
      <c r="BC214" s="105"/>
      <c r="BD214" s="105"/>
      <c r="BE214" s="40"/>
    </row>
    <row r="215" spans="1:59" ht="12.95" customHeight="1" x14ac:dyDescent="0.25">
      <c r="A215" s="113" t="s">
        <v>137</v>
      </c>
      <c r="B215" s="91"/>
      <c r="C215" s="91"/>
      <c r="D215" s="91"/>
      <c r="E215" s="91" t="s">
        <v>103</v>
      </c>
      <c r="F215" s="91"/>
      <c r="G215" s="91"/>
      <c r="H215" s="91"/>
      <c r="I215" s="91"/>
      <c r="J215" s="91"/>
      <c r="K215" s="91"/>
      <c r="L215" s="91"/>
      <c r="M215" s="91"/>
      <c r="N215" s="115"/>
      <c r="O215" s="115"/>
      <c r="P215" s="115"/>
      <c r="Q215" s="2"/>
      <c r="R215" s="106"/>
      <c r="S215" s="106"/>
      <c r="T215" s="105"/>
      <c r="U215" s="105"/>
      <c r="V215" s="105"/>
      <c r="W215" s="2"/>
      <c r="X215" s="91" t="s">
        <v>110</v>
      </c>
      <c r="Y215" s="91"/>
      <c r="Z215" s="91"/>
      <c r="AA215" s="91"/>
      <c r="AB215" s="91" t="s">
        <v>307</v>
      </c>
      <c r="AC215" s="91"/>
      <c r="AD215" s="91"/>
      <c r="AE215" s="91"/>
      <c r="AF215" s="91"/>
      <c r="AG215" s="91"/>
      <c r="AH215" s="91"/>
      <c r="AI215" s="33"/>
      <c r="AJ215" s="106"/>
      <c r="AK215" s="106"/>
      <c r="AL215" s="106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5" t="s">
        <v>308</v>
      </c>
      <c r="BC215" s="105"/>
      <c r="BD215" s="105"/>
      <c r="BE215" s="43"/>
    </row>
    <row r="216" spans="1:59" ht="12.95" customHeight="1" x14ac:dyDescent="0.25">
      <c r="A216" s="113"/>
      <c r="B216" s="91"/>
      <c r="C216" s="91"/>
      <c r="D216" s="91"/>
      <c r="E216" s="91" t="s">
        <v>102</v>
      </c>
      <c r="F216" s="91"/>
      <c r="G216" s="91"/>
      <c r="H216" s="91"/>
      <c r="I216" s="91"/>
      <c r="J216" s="91"/>
      <c r="K216" s="91"/>
      <c r="L216" s="91"/>
      <c r="M216" s="91"/>
      <c r="N216" s="33"/>
      <c r="O216" s="71"/>
      <c r="P216" s="106" t="s">
        <v>91</v>
      </c>
      <c r="Q216" s="106"/>
      <c r="R216" s="106"/>
      <c r="S216" s="106"/>
      <c r="T216" s="105"/>
      <c r="U216" s="105"/>
      <c r="V216" s="105"/>
      <c r="W216" s="2"/>
      <c r="X216" s="91" t="s">
        <v>111</v>
      </c>
      <c r="Y216" s="91"/>
      <c r="Z216" s="91"/>
      <c r="AA216" s="91"/>
      <c r="AB216" s="91" t="s">
        <v>113</v>
      </c>
      <c r="AC216" s="91"/>
      <c r="AD216" s="91"/>
      <c r="AE216" s="91"/>
      <c r="AF216" s="91"/>
      <c r="AG216" s="91"/>
      <c r="AH216" s="91"/>
      <c r="AI216" s="33"/>
      <c r="AJ216" s="33"/>
      <c r="AK216" s="33"/>
      <c r="AL216" s="71"/>
      <c r="AM216" s="130" t="s">
        <v>91</v>
      </c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5"/>
      <c r="BC216" s="105"/>
      <c r="BD216" s="105"/>
      <c r="BE216" s="40"/>
    </row>
    <row r="217" spans="1:59" ht="12.95" customHeight="1" x14ac:dyDescent="0.25">
      <c r="A217" s="113" t="s">
        <v>138</v>
      </c>
      <c r="B217" s="91"/>
      <c r="C217" s="91"/>
      <c r="D217" s="91"/>
      <c r="E217" s="91" t="s">
        <v>104</v>
      </c>
      <c r="F217" s="91"/>
      <c r="G217" s="91"/>
      <c r="H217" s="91"/>
      <c r="I217" s="91"/>
      <c r="J217" s="91"/>
      <c r="K217" s="91"/>
      <c r="L217" s="91"/>
      <c r="M217" s="91"/>
      <c r="N217" s="115"/>
      <c r="O217" s="115"/>
      <c r="P217" s="115"/>
      <c r="Q217" s="2"/>
      <c r="R217" s="106"/>
      <c r="S217" s="106"/>
      <c r="T217" s="105"/>
      <c r="U217" s="105"/>
      <c r="V217" s="105"/>
      <c r="W217" s="2"/>
      <c r="X217" s="91" t="s">
        <v>107</v>
      </c>
      <c r="Y217" s="91"/>
      <c r="Z217" s="91"/>
      <c r="AA217" s="91"/>
      <c r="AB217" s="91" t="s">
        <v>314</v>
      </c>
      <c r="AC217" s="91"/>
      <c r="AD217" s="91"/>
      <c r="AE217" s="91"/>
      <c r="AF217" s="91"/>
      <c r="AG217" s="91"/>
      <c r="AH217" s="91"/>
      <c r="AI217" s="33"/>
      <c r="AJ217" s="106"/>
      <c r="AK217" s="106"/>
      <c r="AL217" s="106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5" t="s">
        <v>309</v>
      </c>
      <c r="BC217" s="105"/>
      <c r="BD217" s="105"/>
      <c r="BE217" s="43"/>
    </row>
    <row r="218" spans="1:59" ht="12.95" customHeight="1" x14ac:dyDescent="0.25">
      <c r="A218" s="113"/>
      <c r="B218" s="91"/>
      <c r="C218" s="91"/>
      <c r="D218" s="91"/>
      <c r="E218" s="91" t="s">
        <v>306</v>
      </c>
      <c r="F218" s="91"/>
      <c r="G218" s="91"/>
      <c r="H218" s="91"/>
      <c r="I218" s="91"/>
      <c r="J218" s="91"/>
      <c r="K218" s="91"/>
      <c r="L218" s="91"/>
      <c r="M218" s="91"/>
      <c r="N218" s="33"/>
      <c r="O218" s="71"/>
      <c r="P218" s="106" t="s">
        <v>91</v>
      </c>
      <c r="Q218" s="106"/>
      <c r="R218" s="106"/>
      <c r="S218" s="106"/>
      <c r="T218" s="105"/>
      <c r="U218" s="105"/>
      <c r="V218" s="105"/>
      <c r="W218" s="2"/>
      <c r="X218" s="91" t="s">
        <v>108</v>
      </c>
      <c r="Y218" s="91"/>
      <c r="Z218" s="91"/>
      <c r="AA218" s="91"/>
      <c r="AB218" s="91" t="s">
        <v>114</v>
      </c>
      <c r="AC218" s="91"/>
      <c r="AD218" s="91"/>
      <c r="AE218" s="91"/>
      <c r="AF218" s="91"/>
      <c r="AG218" s="91"/>
      <c r="AH218" s="91"/>
      <c r="AI218" s="33"/>
      <c r="AJ218" s="106"/>
      <c r="AK218" s="106"/>
      <c r="AL218" s="106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5" t="s">
        <v>310</v>
      </c>
      <c r="BC218" s="105"/>
      <c r="BD218" s="105"/>
      <c r="BE218" s="40"/>
    </row>
    <row r="219" spans="1:59" ht="12.95" customHeight="1" x14ac:dyDescent="0.25">
      <c r="A219" s="113"/>
      <c r="B219" s="91"/>
      <c r="C219" s="91"/>
      <c r="D219" s="91"/>
      <c r="E219" s="91" t="s">
        <v>176</v>
      </c>
      <c r="F219" s="91"/>
      <c r="G219" s="91"/>
      <c r="H219" s="91"/>
      <c r="I219" s="91"/>
      <c r="J219" s="91"/>
      <c r="K219" s="91"/>
      <c r="L219" s="91"/>
      <c r="M219" s="91"/>
      <c r="N219" s="33"/>
      <c r="O219" s="71"/>
      <c r="P219" s="106" t="s">
        <v>91</v>
      </c>
      <c r="Q219" s="106"/>
      <c r="R219" s="106"/>
      <c r="S219" s="106"/>
      <c r="T219" s="105"/>
      <c r="U219" s="105"/>
      <c r="V219" s="105"/>
      <c r="W219" s="2"/>
      <c r="X219" s="91"/>
      <c r="Y219" s="91"/>
      <c r="Z219" s="91"/>
      <c r="AA219" s="91"/>
      <c r="AB219" s="91" t="s">
        <v>311</v>
      </c>
      <c r="AC219" s="91"/>
      <c r="AD219" s="91"/>
      <c r="AE219" s="91"/>
      <c r="AF219" s="91"/>
      <c r="AG219" s="91"/>
      <c r="AH219" s="91"/>
      <c r="AI219" s="33"/>
      <c r="AJ219" s="106"/>
      <c r="AK219" s="106"/>
      <c r="AL219" s="10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05" t="s">
        <v>312</v>
      </c>
      <c r="BC219" s="105"/>
      <c r="BD219" s="105"/>
      <c r="BE219" s="42"/>
    </row>
    <row r="220" spans="1:59" ht="12.95" customHeight="1" x14ac:dyDescent="0.25">
      <c r="A220" s="154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49"/>
    </row>
    <row r="221" spans="1:59" ht="9" customHeight="1" x14ac:dyDescent="0.25">
      <c r="A221" s="173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64"/>
    </row>
    <row r="222" spans="1:59" ht="9" customHeight="1" x14ac:dyDescent="0.25">
      <c r="A222" s="154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6"/>
      <c r="BF222" s="2"/>
      <c r="BG222" s="2"/>
    </row>
    <row r="223" spans="1:59" ht="12.95" customHeight="1" x14ac:dyDescent="0.25">
      <c r="A223" s="118" t="s">
        <v>139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92"/>
    </row>
    <row r="224" spans="1:59" ht="12.95" customHeight="1" x14ac:dyDescent="0.25">
      <c r="A224" s="110" t="s">
        <v>127</v>
      </c>
      <c r="B224" s="105"/>
      <c r="C224" s="105"/>
      <c r="D224" s="105"/>
      <c r="E224" s="105" t="s">
        <v>115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6"/>
      <c r="X224" s="105" t="s">
        <v>12</v>
      </c>
      <c r="Y224" s="105"/>
      <c r="Z224" s="105"/>
      <c r="AA224" s="105"/>
      <c r="AB224" s="105" t="s">
        <v>116</v>
      </c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43"/>
    </row>
    <row r="225" spans="1:57" ht="12.95" customHeight="1" x14ac:dyDescent="0.25">
      <c r="A225" s="268"/>
      <c r="B225" s="269"/>
      <c r="C225" s="269"/>
      <c r="D225" s="269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"/>
      <c r="X225" s="273"/>
      <c r="Y225" s="273"/>
      <c r="Z225" s="273"/>
      <c r="AA225" s="273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40"/>
    </row>
    <row r="226" spans="1:57" ht="12.95" customHeight="1" x14ac:dyDescent="0.25">
      <c r="A226" s="270"/>
      <c r="B226" s="271"/>
      <c r="C226" s="271"/>
      <c r="D226" s="271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2"/>
      <c r="X226" s="213"/>
      <c r="Y226" s="213"/>
      <c r="Z226" s="213"/>
      <c r="AA226" s="213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43"/>
    </row>
    <row r="227" spans="1:57" ht="12.95" customHeight="1" x14ac:dyDescent="0.25">
      <c r="A227" s="270"/>
      <c r="B227" s="271"/>
      <c r="C227" s="271"/>
      <c r="D227" s="271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2"/>
      <c r="X227" s="213"/>
      <c r="Y227" s="213"/>
      <c r="Z227" s="213"/>
      <c r="AA227" s="213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272"/>
      <c r="BD227" s="272"/>
      <c r="BE227" s="40"/>
    </row>
    <row r="228" spans="1:57" ht="12.95" customHeight="1" x14ac:dyDescent="0.25">
      <c r="A228" s="270"/>
      <c r="B228" s="271"/>
      <c r="C228" s="271"/>
      <c r="D228" s="271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2"/>
      <c r="X228" s="213"/>
      <c r="Y228" s="213"/>
      <c r="Z228" s="213"/>
      <c r="AA228" s="213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43"/>
    </row>
    <row r="229" spans="1:57" ht="12.95" customHeight="1" thickBot="1" x14ac:dyDescent="0.3">
      <c r="A229" s="163"/>
      <c r="B229" s="128"/>
      <c r="C229" s="128"/>
      <c r="D229" s="128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46"/>
      <c r="X229" s="128"/>
      <c r="Y229" s="128"/>
      <c r="Z229" s="128"/>
      <c r="AA229" s="128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47"/>
    </row>
    <row r="230" spans="1:57" ht="12.95" customHeight="1" x14ac:dyDescent="0.2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</row>
    <row r="231" spans="1:57" x14ac:dyDescent="0.2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</row>
    <row r="232" spans="1:57" x14ac:dyDescent="0.2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</row>
    <row r="233" spans="1:57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</row>
    <row r="234" spans="1:57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</row>
    <row r="235" spans="1:57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</row>
    <row r="236" spans="1:57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</row>
    <row r="237" spans="1:57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</row>
    <row r="238" spans="1:57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</row>
    <row r="239" spans="1:57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</row>
    <row r="240" spans="1:57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</row>
    <row r="241" spans="1:57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</row>
    <row r="242" spans="1:57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</row>
    <row r="243" spans="1:57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</row>
    <row r="244" spans="1:57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</row>
    <row r="245" spans="1:57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</row>
    <row r="246" spans="1:57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</row>
    <row r="247" spans="1:57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</row>
    <row r="248" spans="1:57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</row>
    <row r="249" spans="1:57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</row>
    <row r="250" spans="1:57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</row>
    <row r="251" spans="1:57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</row>
    <row r="252" spans="1:57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</row>
    <row r="253" spans="1:57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</row>
    <row r="254" spans="1:57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</row>
    <row r="255" spans="1:57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</row>
    <row r="256" spans="1:57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</row>
    <row r="257" spans="1:57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</row>
    <row r="258" spans="1:57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</row>
    <row r="259" spans="1:57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</row>
    <row r="260" spans="1:57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</row>
    <row r="261" spans="1:57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</row>
    <row r="262" spans="1:57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</row>
    <row r="263" spans="1:57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</row>
    <row r="264" spans="1:57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</row>
    <row r="265" spans="1:57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</row>
    <row r="266" spans="1:57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</row>
    <row r="267" spans="1:57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</row>
    <row r="268" spans="1:57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</row>
    <row r="269" spans="1:57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</row>
    <row r="270" spans="1:57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</row>
    <row r="271" spans="1:57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</row>
    <row r="272" spans="1:57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</row>
    <row r="273" spans="1:57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</row>
    <row r="274" spans="1:57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</row>
    <row r="275" spans="1:57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</row>
    <row r="276" spans="1:57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</row>
    <row r="277" spans="1:57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</row>
    <row r="278" spans="1:57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</row>
    <row r="279" spans="1:57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</row>
    <row r="280" spans="1:57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</row>
    <row r="281" spans="1:57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</row>
    <row r="282" spans="1:57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</row>
    <row r="283" spans="1:57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</row>
    <row r="284" spans="1:57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</row>
    <row r="285" spans="1:57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</row>
    <row r="286" spans="1:57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</row>
    <row r="287" spans="1:57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</row>
    <row r="288" spans="1:57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</row>
    <row r="289" spans="1:57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</row>
    <row r="290" spans="1:57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</row>
    <row r="291" spans="1:57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</row>
    <row r="292" spans="1:57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</row>
    <row r="293" spans="1:57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</row>
    <row r="294" spans="1:57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</row>
    <row r="295" spans="1:57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</row>
    <row r="296" spans="1:57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</row>
    <row r="297" spans="1:57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</row>
    <row r="298" spans="1:57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</row>
    <row r="299" spans="1:57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</row>
    <row r="300" spans="1:57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</row>
    <row r="301" spans="1:57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</row>
    <row r="302" spans="1:57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</row>
    <row r="303" spans="1:57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</row>
    <row r="304" spans="1:57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</row>
    <row r="305" spans="1:57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</row>
    <row r="306" spans="1:57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</row>
    <row r="307" spans="1:57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</row>
    <row r="308" spans="1:57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</row>
    <row r="309" spans="1:57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</row>
    <row r="310" spans="1:57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</row>
    <row r="311" spans="1:57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</row>
    <row r="312" spans="1:57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</row>
    <row r="313" spans="1:57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</row>
    <row r="314" spans="1:57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</row>
    <row r="315" spans="1:57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</row>
    <row r="316" spans="1:57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</row>
    <row r="317" spans="1:57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</row>
    <row r="318" spans="1:57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</row>
    <row r="319" spans="1:57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</row>
    <row r="320" spans="1:57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</row>
    <row r="321" spans="1:57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</row>
    <row r="322" spans="1:57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</row>
    <row r="323" spans="1:57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</row>
    <row r="324" spans="1:57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</row>
    <row r="325" spans="1:57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</row>
    <row r="326" spans="1:57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</row>
    <row r="327" spans="1:57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</row>
    <row r="328" spans="1:57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</row>
    <row r="329" spans="1:57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</row>
    <row r="330" spans="1:57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</row>
    <row r="331" spans="1:57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</row>
    <row r="332" spans="1:57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</row>
    <row r="333" spans="1:57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</row>
    <row r="334" spans="1:57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</row>
    <row r="335" spans="1:57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</row>
    <row r="336" spans="1:57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</row>
    <row r="337" spans="1:57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</row>
    <row r="338" spans="1:57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</row>
    <row r="339" spans="1:57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</row>
    <row r="340" spans="1:57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</row>
    <row r="341" spans="1:57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</row>
    <row r="342" spans="1:57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</row>
    <row r="343" spans="1:57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</row>
    <row r="344" spans="1:57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</row>
    <row r="345" spans="1:57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</row>
    <row r="346" spans="1:57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</row>
    <row r="347" spans="1:57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</row>
    <row r="348" spans="1:57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</row>
    <row r="349" spans="1:57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</row>
    <row r="350" spans="1:57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</row>
    <row r="351" spans="1:57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</row>
    <row r="352" spans="1:57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</row>
    <row r="353" spans="1:57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</row>
    <row r="354" spans="1:57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</row>
    <row r="355" spans="1:57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</row>
    <row r="356" spans="1:57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</row>
    <row r="357" spans="1:57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</row>
    <row r="358" spans="1:57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</row>
    <row r="359" spans="1:57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</row>
    <row r="360" spans="1:57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</row>
    <row r="361" spans="1:57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</row>
    <row r="362" spans="1:57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</row>
    <row r="363" spans="1:57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</row>
    <row r="364" spans="1:57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</row>
    <row r="365" spans="1:57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</row>
    <row r="366" spans="1:57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</row>
    <row r="367" spans="1:57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</row>
    <row r="368" spans="1:57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</row>
    <row r="369" spans="1:57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</row>
    <row r="370" spans="1:57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</row>
    <row r="371" spans="1:57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</row>
    <row r="372" spans="1:57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</row>
    <row r="373" spans="1:57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</row>
    <row r="374" spans="1:57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</row>
    <row r="375" spans="1:57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</row>
    <row r="376" spans="1:57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</row>
    <row r="377" spans="1:57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</row>
    <row r="378" spans="1:57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</row>
    <row r="379" spans="1:57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</row>
    <row r="380" spans="1:57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</row>
    <row r="381" spans="1:57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</row>
    <row r="382" spans="1:57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</row>
    <row r="383" spans="1:57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</row>
    <row r="384" spans="1:57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</row>
    <row r="385" spans="1:57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</row>
    <row r="386" spans="1:57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</row>
    <row r="387" spans="1:57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</row>
    <row r="388" spans="1:57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</row>
    <row r="389" spans="1:57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</row>
    <row r="390" spans="1:57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</row>
    <row r="391" spans="1:57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</row>
    <row r="392" spans="1:57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</row>
    <row r="393" spans="1:57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</row>
    <row r="394" spans="1:57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</row>
    <row r="395" spans="1:57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</row>
    <row r="396" spans="1:57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</row>
    <row r="397" spans="1:57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</row>
    <row r="398" spans="1:57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</row>
    <row r="399" spans="1:57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</row>
    <row r="400" spans="1:57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</row>
    <row r="401" spans="1:57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</row>
    <row r="402" spans="1:57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</row>
    <row r="403" spans="1:57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</row>
    <row r="404" spans="1:57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</row>
    <row r="405" spans="1:57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</row>
    <row r="406" spans="1:57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</row>
    <row r="407" spans="1:57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</row>
    <row r="408" spans="1:57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</row>
    <row r="409" spans="1:57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</row>
    <row r="410" spans="1:57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</row>
    <row r="411" spans="1:57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</row>
    <row r="412" spans="1:57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</row>
    <row r="413" spans="1:57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</row>
    <row r="414" spans="1:57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</row>
    <row r="415" spans="1:57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</row>
    <row r="416" spans="1:57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</row>
    <row r="417" spans="1:57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</row>
    <row r="418" spans="1:57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</row>
    <row r="419" spans="1:57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</row>
    <row r="420" spans="1:57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</row>
    <row r="421" spans="1:57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</row>
    <row r="422" spans="1:57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</row>
    <row r="423" spans="1:57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</row>
    <row r="424" spans="1:57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</row>
    <row r="425" spans="1:57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</row>
    <row r="426" spans="1:57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</row>
    <row r="427" spans="1:57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</row>
    <row r="428" spans="1:57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</row>
    <row r="429" spans="1:57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</row>
    <row r="430" spans="1:57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</row>
    <row r="431" spans="1:57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</row>
    <row r="432" spans="1:57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</row>
    <row r="433" spans="1:57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</row>
    <row r="434" spans="1:57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</row>
    <row r="435" spans="1:57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</row>
    <row r="436" spans="1:57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</row>
    <row r="437" spans="1:57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</row>
    <row r="438" spans="1:57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</row>
    <row r="439" spans="1:57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</row>
    <row r="440" spans="1:57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</row>
    <row r="441" spans="1:57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</row>
    <row r="442" spans="1:57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</row>
    <row r="443" spans="1:57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</row>
    <row r="444" spans="1:57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</row>
    <row r="445" spans="1:57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</row>
    <row r="446" spans="1:57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</row>
    <row r="447" spans="1:57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</row>
    <row r="448" spans="1:57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</row>
    <row r="449" spans="1:57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</row>
    <row r="450" spans="1:57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</row>
    <row r="451" spans="1:57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</row>
    <row r="452" spans="1:57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</row>
    <row r="453" spans="1:57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</row>
    <row r="454" spans="1:57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</row>
    <row r="455" spans="1:57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</row>
    <row r="456" spans="1:57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</row>
    <row r="457" spans="1:57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</row>
    <row r="458" spans="1:57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</row>
    <row r="459" spans="1:57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</row>
    <row r="460" spans="1:57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</row>
    <row r="461" spans="1:57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</row>
    <row r="462" spans="1:57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</row>
    <row r="463" spans="1:57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</row>
    <row r="464" spans="1:57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</row>
    <row r="465" spans="1:57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</row>
    <row r="466" spans="1:57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</row>
    <row r="467" spans="1:57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</row>
    <row r="468" spans="1:57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</row>
    <row r="469" spans="1:57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</row>
    <row r="470" spans="1:57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</row>
    <row r="471" spans="1:57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</row>
    <row r="472" spans="1:57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</row>
    <row r="473" spans="1:57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</row>
    <row r="474" spans="1:57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</row>
    <row r="475" spans="1:57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</row>
    <row r="476" spans="1:57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</row>
    <row r="477" spans="1:57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</row>
    <row r="478" spans="1:57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</row>
    <row r="479" spans="1:57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</row>
    <row r="480" spans="1:57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</row>
    <row r="481" spans="1:57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</row>
    <row r="482" spans="1:57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</row>
    <row r="483" spans="1:57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</row>
    <row r="484" spans="1:57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</row>
    <row r="485" spans="1:57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</row>
    <row r="486" spans="1:57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</row>
    <row r="487" spans="1:57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</row>
    <row r="488" spans="1:57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</row>
    <row r="489" spans="1:57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</row>
    <row r="490" spans="1:57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</row>
    <row r="491" spans="1:57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</row>
    <row r="492" spans="1:57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</row>
    <row r="493" spans="1:57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</row>
    <row r="494" spans="1:57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</row>
    <row r="495" spans="1:57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</row>
    <row r="496" spans="1:57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</row>
    <row r="497" spans="1:57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</row>
    <row r="498" spans="1:57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</row>
    <row r="499" spans="1:57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</row>
    <row r="500" spans="1:57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</row>
    <row r="501" spans="1:57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</row>
    <row r="502" spans="1:57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</row>
    <row r="503" spans="1:57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</row>
    <row r="504" spans="1:57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</row>
    <row r="505" spans="1:57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</row>
    <row r="506" spans="1:57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</row>
    <row r="507" spans="1:57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</row>
    <row r="508" spans="1:57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</row>
    <row r="509" spans="1:57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</row>
    <row r="510" spans="1:57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</row>
    <row r="511" spans="1:57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</row>
    <row r="512" spans="1:57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</row>
    <row r="513" spans="1:57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</row>
    <row r="514" spans="1:57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</row>
    <row r="515" spans="1:57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</row>
    <row r="516" spans="1:57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</row>
    <row r="517" spans="1:57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</row>
    <row r="518" spans="1:57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</row>
    <row r="519" spans="1:57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</row>
    <row r="520" spans="1:57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</row>
    <row r="521" spans="1:57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</row>
    <row r="522" spans="1:57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</row>
    <row r="523" spans="1:57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</row>
    <row r="524" spans="1:57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</row>
    <row r="525" spans="1:57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</row>
    <row r="526" spans="1:57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</row>
    <row r="527" spans="1:57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</row>
    <row r="528" spans="1:57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</row>
    <row r="529" spans="1:57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</row>
    <row r="530" spans="1:57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</row>
    <row r="531" spans="1:57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</row>
    <row r="532" spans="1:57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</row>
    <row r="533" spans="1:57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</row>
    <row r="534" spans="1:57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</row>
    <row r="535" spans="1:57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</row>
    <row r="536" spans="1:57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</row>
    <row r="537" spans="1:57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</row>
    <row r="538" spans="1:57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</row>
    <row r="539" spans="1:57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</row>
    <row r="540" spans="1:57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</row>
    <row r="541" spans="1:57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</row>
    <row r="542" spans="1:57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</row>
    <row r="543" spans="1:57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</row>
    <row r="544" spans="1:57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</row>
    <row r="545" spans="1:57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</row>
    <row r="546" spans="1:57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</row>
    <row r="547" spans="1:57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</row>
    <row r="548" spans="1:57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</row>
    <row r="549" spans="1:57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</row>
    <row r="550" spans="1:57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</row>
    <row r="551" spans="1:57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</row>
    <row r="552" spans="1:57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</row>
    <row r="553" spans="1:57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</row>
    <row r="554" spans="1:57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</row>
    <row r="555" spans="1:57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</row>
    <row r="556" spans="1:57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</row>
    <row r="557" spans="1:57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</row>
    <row r="558" spans="1:57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</row>
    <row r="559" spans="1:57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</row>
    <row r="560" spans="1:57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</row>
    <row r="561" spans="1:57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</row>
    <row r="562" spans="1:57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</row>
    <row r="563" spans="1:57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</row>
    <row r="564" spans="1:57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</row>
    <row r="565" spans="1:57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</row>
    <row r="566" spans="1:57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</row>
    <row r="567" spans="1:57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</row>
    <row r="568" spans="1:57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</row>
    <row r="569" spans="1:57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</row>
    <row r="570" spans="1:57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</row>
    <row r="571" spans="1:57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</row>
    <row r="572" spans="1:57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</row>
    <row r="573" spans="1:57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</row>
    <row r="574" spans="1:57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</row>
    <row r="575" spans="1:57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</row>
    <row r="576" spans="1:57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</row>
    <row r="577" spans="1:57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</row>
    <row r="578" spans="1:57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</row>
    <row r="579" spans="1:57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</row>
    <row r="580" spans="1:57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</row>
    <row r="581" spans="1:57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</row>
    <row r="582" spans="1:57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</row>
    <row r="583" spans="1:57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</row>
    <row r="584" spans="1:57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</row>
    <row r="585" spans="1:57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</row>
    <row r="586" spans="1:57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</row>
    <row r="587" spans="1:57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</row>
    <row r="588" spans="1:57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</row>
    <row r="589" spans="1:57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</row>
    <row r="590" spans="1:57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</row>
    <row r="591" spans="1:57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</row>
    <row r="592" spans="1:57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</row>
    <row r="593" spans="1:57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</row>
    <row r="594" spans="1:57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</row>
    <row r="595" spans="1:57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</row>
    <row r="596" spans="1:57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</row>
    <row r="597" spans="1:57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</row>
    <row r="598" spans="1:57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</row>
    <row r="599" spans="1:57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</row>
    <row r="600" spans="1:57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</row>
    <row r="601" spans="1:57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</row>
    <row r="602" spans="1:57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</row>
    <row r="603" spans="1:57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</row>
    <row r="604" spans="1:57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</row>
    <row r="605" spans="1:57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</row>
    <row r="606" spans="1:57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</row>
    <row r="607" spans="1:57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</row>
    <row r="608" spans="1:57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</row>
    <row r="609" spans="1:57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</row>
    <row r="610" spans="1:57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</row>
    <row r="611" spans="1:57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</row>
    <row r="612" spans="1:57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</row>
    <row r="613" spans="1:57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</row>
    <row r="614" spans="1:57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</row>
    <row r="615" spans="1:57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</row>
    <row r="616" spans="1:57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</row>
    <row r="617" spans="1:57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</row>
    <row r="618" spans="1:57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</row>
    <row r="619" spans="1:57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</row>
    <row r="620" spans="1:57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</row>
    <row r="621" spans="1:57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</row>
    <row r="622" spans="1:57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</row>
    <row r="623" spans="1:57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</row>
    <row r="624" spans="1:57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</row>
    <row r="625" spans="1:57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</row>
    <row r="626" spans="1:57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</row>
    <row r="627" spans="1:57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</row>
    <row r="628" spans="1:57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</row>
    <row r="629" spans="1:57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</row>
    <row r="630" spans="1:57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</row>
    <row r="631" spans="1:57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</row>
    <row r="632" spans="1:57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</row>
    <row r="633" spans="1:57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</row>
    <row r="634" spans="1:57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</row>
    <row r="635" spans="1:57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</row>
    <row r="636" spans="1:57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</row>
    <row r="637" spans="1:57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</row>
    <row r="638" spans="1:57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</row>
    <row r="639" spans="1:57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</row>
    <row r="640" spans="1:57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</row>
    <row r="641" spans="1:57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</row>
    <row r="642" spans="1:57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</row>
    <row r="643" spans="1:57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</row>
    <row r="644" spans="1:57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</row>
    <row r="645" spans="1:57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</row>
    <row r="646" spans="1:57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</row>
    <row r="647" spans="1:57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</row>
    <row r="648" spans="1:57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</row>
    <row r="649" spans="1:57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</row>
    <row r="650" spans="1:57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</row>
    <row r="651" spans="1:57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</row>
    <row r="652" spans="1:57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</row>
    <row r="653" spans="1:57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</row>
    <row r="654" spans="1:57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</row>
    <row r="655" spans="1:57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</row>
    <row r="656" spans="1:57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</row>
    <row r="657" spans="1:57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</row>
    <row r="658" spans="1:57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</row>
    <row r="659" spans="1:57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</row>
    <row r="660" spans="1:57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</row>
    <row r="661" spans="1:57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</row>
    <row r="662" spans="1:57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</row>
    <row r="663" spans="1:57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</row>
    <row r="664" spans="1:57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</row>
    <row r="665" spans="1:57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</row>
    <row r="666" spans="1:57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</row>
    <row r="667" spans="1:57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</row>
    <row r="668" spans="1:57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</row>
    <row r="669" spans="1:57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</row>
    <row r="670" spans="1:57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</row>
    <row r="671" spans="1:57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</row>
    <row r="672" spans="1:57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</row>
    <row r="673" spans="1:57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</row>
    <row r="674" spans="1:57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</row>
    <row r="675" spans="1:57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</row>
    <row r="676" spans="1:57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</row>
    <row r="677" spans="1:57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</row>
    <row r="678" spans="1:57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</row>
    <row r="679" spans="1:57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</row>
    <row r="680" spans="1:57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</row>
    <row r="681" spans="1:57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</row>
    <row r="682" spans="1:57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</row>
    <row r="683" spans="1:57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</row>
    <row r="684" spans="1:57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</row>
    <row r="685" spans="1:57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</row>
    <row r="686" spans="1:57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</row>
    <row r="687" spans="1:57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</row>
    <row r="688" spans="1:57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</row>
    <row r="689" spans="1:57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</row>
    <row r="690" spans="1:57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</row>
    <row r="691" spans="1:57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</row>
    <row r="692" spans="1:57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</row>
    <row r="693" spans="1:57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</row>
    <row r="694" spans="1:57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</row>
    <row r="695" spans="1:57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</row>
    <row r="696" spans="1:57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</row>
    <row r="697" spans="1:57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</row>
    <row r="698" spans="1:57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</row>
    <row r="699" spans="1:57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</row>
    <row r="700" spans="1:57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</row>
    <row r="701" spans="1:57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</row>
    <row r="702" spans="1:57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</row>
    <row r="703" spans="1:57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</row>
    <row r="704" spans="1:57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</row>
    <row r="705" spans="1:57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</row>
    <row r="706" spans="1:57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</row>
    <row r="707" spans="1:57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</row>
    <row r="708" spans="1:57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</row>
    <row r="709" spans="1:57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</row>
    <row r="710" spans="1:57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</row>
    <row r="711" spans="1:57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</row>
    <row r="712" spans="1:57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</row>
    <row r="713" spans="1:57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</row>
    <row r="714" spans="1:57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</row>
    <row r="715" spans="1:57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</row>
    <row r="716" spans="1:57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</row>
    <row r="717" spans="1:57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</row>
    <row r="718" spans="1:57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</row>
    <row r="719" spans="1:57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</row>
    <row r="720" spans="1:57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</row>
    <row r="721" spans="1:57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</row>
    <row r="722" spans="1:57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</row>
    <row r="723" spans="1:57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</row>
    <row r="724" spans="1:57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</row>
    <row r="725" spans="1:57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</row>
    <row r="726" spans="1:57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</row>
    <row r="727" spans="1:57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</row>
    <row r="728" spans="1:57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</row>
    <row r="729" spans="1:57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</row>
    <row r="730" spans="1:57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</row>
    <row r="731" spans="1:57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</row>
    <row r="732" spans="1:57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</row>
    <row r="733" spans="1:57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</row>
    <row r="734" spans="1:57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</row>
    <row r="735" spans="1:57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</row>
    <row r="736" spans="1:57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</row>
    <row r="737" spans="1:57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</row>
    <row r="738" spans="1:57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</row>
    <row r="739" spans="1:57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</row>
    <row r="740" spans="1:57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</row>
    <row r="741" spans="1:57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</row>
    <row r="742" spans="1:57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</row>
    <row r="743" spans="1:57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</row>
    <row r="744" spans="1:57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</row>
    <row r="745" spans="1:57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</row>
    <row r="746" spans="1:57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</row>
    <row r="747" spans="1:57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</row>
    <row r="748" spans="1:57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</row>
    <row r="749" spans="1:57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</row>
    <row r="750" spans="1:57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</row>
    <row r="751" spans="1:57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</row>
    <row r="752" spans="1:57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</row>
    <row r="753" spans="1:57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</row>
    <row r="754" spans="1:57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</row>
    <row r="755" spans="1:57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</row>
    <row r="756" spans="1:57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</row>
    <row r="757" spans="1:57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</row>
    <row r="758" spans="1:57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</row>
    <row r="759" spans="1:57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</row>
    <row r="760" spans="1:57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</row>
    <row r="761" spans="1:57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</row>
    <row r="762" spans="1:57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</row>
    <row r="763" spans="1:57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</row>
    <row r="764" spans="1:57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</row>
    <row r="765" spans="1:57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</row>
    <row r="766" spans="1:57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</row>
    <row r="767" spans="1:57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</row>
    <row r="768" spans="1:57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</row>
    <row r="769" spans="1:57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</row>
    <row r="770" spans="1:57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</row>
    <row r="771" spans="1:57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</row>
    <row r="772" spans="1:57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</row>
    <row r="773" spans="1:57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</row>
    <row r="774" spans="1:57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</row>
    <row r="775" spans="1:57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</row>
    <row r="776" spans="1:57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</row>
    <row r="777" spans="1:57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</row>
    <row r="778" spans="1:57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</row>
    <row r="779" spans="1:57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</row>
    <row r="780" spans="1:57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</row>
    <row r="781" spans="1:57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</row>
    <row r="782" spans="1:57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</row>
    <row r="783" spans="1:57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</row>
    <row r="784" spans="1:57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</row>
    <row r="785" spans="1:57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</row>
    <row r="786" spans="1:57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</row>
    <row r="787" spans="1:57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</row>
    <row r="788" spans="1:57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</row>
    <row r="789" spans="1:57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</row>
    <row r="790" spans="1:57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</row>
    <row r="791" spans="1:57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</row>
    <row r="792" spans="1:57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</row>
    <row r="793" spans="1:57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</row>
    <row r="794" spans="1:57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</row>
    <row r="795" spans="1:57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</row>
    <row r="796" spans="1:57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</row>
    <row r="797" spans="1:57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</row>
    <row r="798" spans="1:57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</row>
    <row r="799" spans="1:57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</row>
    <row r="800" spans="1:57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</row>
    <row r="801" spans="1:57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</row>
    <row r="802" spans="1:57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</row>
    <row r="803" spans="1:57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</row>
    <row r="804" spans="1:57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</row>
    <row r="805" spans="1:57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</row>
    <row r="806" spans="1:57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</row>
    <row r="807" spans="1:57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</row>
    <row r="808" spans="1:57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</row>
    <row r="809" spans="1:57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</row>
    <row r="810" spans="1:57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</row>
    <row r="811" spans="1:57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</row>
    <row r="812" spans="1:57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</row>
    <row r="813" spans="1:57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</row>
    <row r="814" spans="1:57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</row>
    <row r="815" spans="1:57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</row>
    <row r="816" spans="1:57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</row>
    <row r="817" spans="1:57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</row>
    <row r="818" spans="1:57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</row>
    <row r="819" spans="1:57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</row>
    <row r="820" spans="1:57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</row>
    <row r="821" spans="1:57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</row>
    <row r="822" spans="1:57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</row>
    <row r="823" spans="1:57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</row>
    <row r="824" spans="1:57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</row>
    <row r="825" spans="1:57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</row>
    <row r="826" spans="1:57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</row>
    <row r="827" spans="1:57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</row>
    <row r="828" spans="1:57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</row>
    <row r="829" spans="1:57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</row>
    <row r="830" spans="1:57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</row>
    <row r="831" spans="1:57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</row>
    <row r="832" spans="1:57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</row>
    <row r="833" spans="1:57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</row>
    <row r="834" spans="1:57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</row>
    <row r="835" spans="1:57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</row>
    <row r="836" spans="1:57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</row>
    <row r="837" spans="1:57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</row>
    <row r="838" spans="1:57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</row>
    <row r="839" spans="1:57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</row>
    <row r="840" spans="1:57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</row>
    <row r="841" spans="1:57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</row>
    <row r="842" spans="1:57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</row>
    <row r="843" spans="1:57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</row>
    <row r="844" spans="1:57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</row>
    <row r="845" spans="1:57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</row>
    <row r="846" spans="1:57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</row>
    <row r="847" spans="1:57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</row>
    <row r="848" spans="1:57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</row>
    <row r="849" spans="1:57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</row>
    <row r="850" spans="1:57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</row>
    <row r="851" spans="1:57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</row>
    <row r="852" spans="1:57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</row>
    <row r="853" spans="1:57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</row>
    <row r="854" spans="1:57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</row>
    <row r="855" spans="1:57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</row>
    <row r="856" spans="1:57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</row>
    <row r="857" spans="1:57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</row>
    <row r="858" spans="1:57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</row>
    <row r="859" spans="1:57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</row>
    <row r="860" spans="1:57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</row>
    <row r="861" spans="1:57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</row>
    <row r="862" spans="1:57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</row>
    <row r="863" spans="1:57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</row>
    <row r="864" spans="1:57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</row>
    <row r="865" spans="1:57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</row>
    <row r="866" spans="1:57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</row>
    <row r="867" spans="1:57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</row>
    <row r="868" spans="1:57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</row>
    <row r="869" spans="1:57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</row>
    <row r="870" spans="1:57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</row>
    <row r="871" spans="1:57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</row>
    <row r="872" spans="1:57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</row>
    <row r="873" spans="1:57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</row>
    <row r="874" spans="1:57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</row>
    <row r="875" spans="1:57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</row>
    <row r="876" spans="1:57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</row>
    <row r="877" spans="1:57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</row>
    <row r="878" spans="1:57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</row>
    <row r="879" spans="1:57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</row>
    <row r="880" spans="1:57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</row>
    <row r="881" spans="1:57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</row>
    <row r="882" spans="1:57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</row>
    <row r="883" spans="1:57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</row>
    <row r="884" spans="1:57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</row>
    <row r="885" spans="1:57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</row>
    <row r="886" spans="1:57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</row>
    <row r="887" spans="1:57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</row>
    <row r="888" spans="1:57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</row>
    <row r="889" spans="1:57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</row>
    <row r="890" spans="1:57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</row>
    <row r="891" spans="1:57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</row>
    <row r="892" spans="1:57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</row>
    <row r="893" spans="1:57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</row>
    <row r="894" spans="1:57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</row>
    <row r="895" spans="1:57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</row>
    <row r="896" spans="1:57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</row>
    <row r="897" spans="1:57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</row>
    <row r="898" spans="1:57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</row>
    <row r="899" spans="1:57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</row>
    <row r="900" spans="1:57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</row>
    <row r="901" spans="1:57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</row>
    <row r="902" spans="1:57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</row>
    <row r="903" spans="1:57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</row>
    <row r="904" spans="1:57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</row>
    <row r="905" spans="1:57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</row>
    <row r="906" spans="1:57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</row>
    <row r="907" spans="1:57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</row>
    <row r="908" spans="1:57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</row>
    <row r="909" spans="1:57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</row>
    <row r="910" spans="1:57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</row>
    <row r="911" spans="1:57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</row>
    <row r="912" spans="1:57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</row>
    <row r="913" spans="1:57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</row>
    <row r="914" spans="1:57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</row>
    <row r="915" spans="1:57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</row>
    <row r="916" spans="1:57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</row>
    <row r="917" spans="1:57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</row>
    <row r="918" spans="1:57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</row>
    <row r="919" spans="1:57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</row>
    <row r="920" spans="1:57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</row>
    <row r="921" spans="1:57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</row>
    <row r="922" spans="1:57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</row>
    <row r="923" spans="1:57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</row>
    <row r="924" spans="1:57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</row>
    <row r="925" spans="1:57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</row>
    <row r="926" spans="1:57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</row>
    <row r="927" spans="1:57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</row>
    <row r="928" spans="1:57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</row>
    <row r="929" spans="1:57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</row>
    <row r="930" spans="1:57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</row>
    <row r="931" spans="1:57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</row>
    <row r="932" spans="1:57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</row>
    <row r="933" spans="1:57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</row>
    <row r="934" spans="1:57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</row>
    <row r="935" spans="1:57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</row>
    <row r="936" spans="1:57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</row>
    <row r="937" spans="1:57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</row>
    <row r="938" spans="1:57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</row>
    <row r="939" spans="1:57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</row>
    <row r="940" spans="1:57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</row>
    <row r="941" spans="1:57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</row>
    <row r="942" spans="1:57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</row>
    <row r="943" spans="1:57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</row>
    <row r="944" spans="1:57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</row>
    <row r="945" spans="1:57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</row>
    <row r="946" spans="1:57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</row>
    <row r="947" spans="1:57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</row>
    <row r="948" spans="1:57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</row>
    <row r="949" spans="1:57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</row>
    <row r="950" spans="1:57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</row>
    <row r="951" spans="1:57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</row>
    <row r="952" spans="1:57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</row>
    <row r="953" spans="1:57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</row>
    <row r="954" spans="1:57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</row>
    <row r="955" spans="1:57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</row>
    <row r="956" spans="1:57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</row>
    <row r="957" spans="1:57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</row>
    <row r="958" spans="1:57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</row>
    <row r="959" spans="1:57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</row>
    <row r="960" spans="1:57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</row>
    <row r="961" spans="1:57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</row>
    <row r="962" spans="1:57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</row>
    <row r="963" spans="1:57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</row>
    <row r="964" spans="1:57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</row>
    <row r="965" spans="1:57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</row>
    <row r="966" spans="1:57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</row>
    <row r="967" spans="1:57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</row>
    <row r="968" spans="1:57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</row>
    <row r="969" spans="1:57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</row>
    <row r="970" spans="1:57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</row>
    <row r="971" spans="1:57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</row>
    <row r="972" spans="1:57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</row>
    <row r="973" spans="1:57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</row>
    <row r="974" spans="1:57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</row>
    <row r="975" spans="1:57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</row>
    <row r="976" spans="1:57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</row>
    <row r="977" spans="1:57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</row>
    <row r="978" spans="1:57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</row>
    <row r="979" spans="1:57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</row>
    <row r="980" spans="1:57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</row>
    <row r="981" spans="1:57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</row>
    <row r="982" spans="1:57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</row>
    <row r="983" spans="1:57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</row>
    <row r="984" spans="1:57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</row>
    <row r="985" spans="1:57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</row>
    <row r="986" spans="1:57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</row>
    <row r="987" spans="1:57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</row>
    <row r="988" spans="1:57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</row>
    <row r="989" spans="1:57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</row>
    <row r="990" spans="1:57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</row>
    <row r="991" spans="1:57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</row>
    <row r="992" spans="1:57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</row>
    <row r="993" spans="1:57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</row>
    <row r="994" spans="1:57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</row>
    <row r="995" spans="1:57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</row>
    <row r="996" spans="1:57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</row>
    <row r="997" spans="1:57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</row>
    <row r="998" spans="1:57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</row>
    <row r="999" spans="1:57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</row>
    <row r="1000" spans="1:57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</row>
    <row r="1001" spans="1:57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</row>
    <row r="1002" spans="1:57" x14ac:dyDescent="0.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</row>
    <row r="1003" spans="1:57" x14ac:dyDescent="0.2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</row>
    <row r="1004" spans="1:57" x14ac:dyDescent="0.2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</row>
    <row r="1005" spans="1:57" x14ac:dyDescent="0.2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</row>
    <row r="1006" spans="1:57" x14ac:dyDescent="0.2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</row>
    <row r="1007" spans="1:57" x14ac:dyDescent="0.2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</row>
    <row r="1008" spans="1:57" x14ac:dyDescent="0.2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</row>
    <row r="1009" spans="1:57" x14ac:dyDescent="0.2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</row>
    <row r="1010" spans="1:57" x14ac:dyDescent="0.2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</row>
    <row r="1011" spans="1:57" x14ac:dyDescent="0.2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</row>
    <row r="1012" spans="1:57" x14ac:dyDescent="0.2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</row>
    <row r="1013" spans="1:57" x14ac:dyDescent="0.2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</row>
    <row r="1014" spans="1:57" x14ac:dyDescent="0.2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</row>
    <row r="1015" spans="1:57" x14ac:dyDescent="0.2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</row>
    <row r="1016" spans="1:57" x14ac:dyDescent="0.2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</row>
    <row r="1017" spans="1:57" x14ac:dyDescent="0.2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</row>
    <row r="1018" spans="1:57" x14ac:dyDescent="0.2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</row>
    <row r="1019" spans="1:57" x14ac:dyDescent="0.2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</row>
    <row r="1020" spans="1:57" x14ac:dyDescent="0.2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</row>
    <row r="1021" spans="1:57" x14ac:dyDescent="0.2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</row>
    <row r="1022" spans="1:57" x14ac:dyDescent="0.2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</row>
    <row r="1023" spans="1:57" x14ac:dyDescent="0.2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</row>
    <row r="1024" spans="1:57" x14ac:dyDescent="0.2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</row>
    <row r="1025" spans="1:57" x14ac:dyDescent="0.2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</row>
    <row r="1026" spans="1:57" x14ac:dyDescent="0.2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</row>
    <row r="1027" spans="1:57" x14ac:dyDescent="0.2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</row>
    <row r="1028" spans="1:57" x14ac:dyDescent="0.2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</row>
    <row r="1029" spans="1:57" x14ac:dyDescent="0.2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</row>
    <row r="1030" spans="1:57" x14ac:dyDescent="0.2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</row>
    <row r="1031" spans="1:57" x14ac:dyDescent="0.2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</row>
    <row r="1032" spans="1:57" x14ac:dyDescent="0.2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</row>
    <row r="1033" spans="1:57" x14ac:dyDescent="0.2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</row>
    <row r="1034" spans="1:57" x14ac:dyDescent="0.2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</row>
    <row r="1035" spans="1:57" x14ac:dyDescent="0.2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</row>
    <row r="1036" spans="1:57" x14ac:dyDescent="0.2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</row>
    <row r="1037" spans="1:57" x14ac:dyDescent="0.2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</row>
    <row r="1038" spans="1:57" x14ac:dyDescent="0.2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</row>
    <row r="1039" spans="1:57" x14ac:dyDescent="0.2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</row>
    <row r="1040" spans="1:57" x14ac:dyDescent="0.2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</row>
    <row r="1041" spans="1:57" x14ac:dyDescent="0.2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</row>
    <row r="1042" spans="1:57" x14ac:dyDescent="0.2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</row>
    <row r="1043" spans="1:57" x14ac:dyDescent="0.2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</row>
    <row r="1044" spans="1:57" x14ac:dyDescent="0.2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</row>
    <row r="1045" spans="1:57" x14ac:dyDescent="0.2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</row>
    <row r="1046" spans="1:57" x14ac:dyDescent="0.2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</row>
    <row r="1047" spans="1:57" x14ac:dyDescent="0.2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</row>
    <row r="1048" spans="1:57" x14ac:dyDescent="0.2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</row>
    <row r="1049" spans="1:57" x14ac:dyDescent="0.2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</row>
    <row r="1050" spans="1:57" x14ac:dyDescent="0.2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</row>
    <row r="1051" spans="1:57" x14ac:dyDescent="0.2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</row>
    <row r="1052" spans="1:57" x14ac:dyDescent="0.2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</row>
    <row r="1053" spans="1:57" x14ac:dyDescent="0.2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</row>
    <row r="1054" spans="1:57" x14ac:dyDescent="0.2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</row>
    <row r="1055" spans="1:57" x14ac:dyDescent="0.2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</row>
    <row r="1056" spans="1:57" x14ac:dyDescent="0.2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</row>
    <row r="1057" spans="1:57" x14ac:dyDescent="0.2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</row>
    <row r="1058" spans="1:57" x14ac:dyDescent="0.2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</row>
    <row r="1059" spans="1:57" x14ac:dyDescent="0.2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</row>
    <row r="1060" spans="1:57" x14ac:dyDescent="0.2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</row>
    <row r="1061" spans="1:57" x14ac:dyDescent="0.2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</row>
    <row r="1062" spans="1:57" x14ac:dyDescent="0.2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</row>
    <row r="1063" spans="1:57" x14ac:dyDescent="0.2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</row>
    <row r="1064" spans="1:57" x14ac:dyDescent="0.2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</row>
    <row r="1065" spans="1:57" x14ac:dyDescent="0.2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</row>
    <row r="1066" spans="1:57" x14ac:dyDescent="0.2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</row>
    <row r="1067" spans="1:57" x14ac:dyDescent="0.2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</row>
    <row r="1068" spans="1:57" x14ac:dyDescent="0.2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</row>
    <row r="1069" spans="1:57" x14ac:dyDescent="0.2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</row>
    <row r="1070" spans="1:57" x14ac:dyDescent="0.2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</row>
    <row r="1071" spans="1:57" x14ac:dyDescent="0.2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</row>
    <row r="1072" spans="1:57" x14ac:dyDescent="0.2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</row>
    <row r="1073" spans="1:57" x14ac:dyDescent="0.2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</row>
    <row r="1074" spans="1:57" x14ac:dyDescent="0.2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</row>
    <row r="1075" spans="1:57" x14ac:dyDescent="0.2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</row>
    <row r="1076" spans="1:57" x14ac:dyDescent="0.2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</row>
    <row r="1077" spans="1:57" x14ac:dyDescent="0.2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</row>
    <row r="1078" spans="1:57" x14ac:dyDescent="0.2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</row>
    <row r="1079" spans="1:57" x14ac:dyDescent="0.2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</row>
    <row r="1080" spans="1:57" x14ac:dyDescent="0.2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</row>
    <row r="1081" spans="1:57" x14ac:dyDescent="0.2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</row>
    <row r="1082" spans="1:57" x14ac:dyDescent="0.2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</row>
    <row r="1083" spans="1:57" x14ac:dyDescent="0.2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</row>
    <row r="1084" spans="1:57" x14ac:dyDescent="0.2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</row>
    <row r="1085" spans="1:57" x14ac:dyDescent="0.2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</row>
    <row r="1086" spans="1:57" x14ac:dyDescent="0.2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</row>
    <row r="1087" spans="1:57" x14ac:dyDescent="0.2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</row>
    <row r="1088" spans="1:57" x14ac:dyDescent="0.2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</row>
    <row r="1089" spans="1:57" x14ac:dyDescent="0.2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</row>
    <row r="1090" spans="1:57" x14ac:dyDescent="0.2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</row>
    <row r="1091" spans="1:57" x14ac:dyDescent="0.2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</row>
    <row r="1092" spans="1:57" x14ac:dyDescent="0.2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</row>
    <row r="1093" spans="1:57" x14ac:dyDescent="0.2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</row>
    <row r="1094" spans="1:57" x14ac:dyDescent="0.2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</row>
    <row r="1095" spans="1:57" x14ac:dyDescent="0.2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</row>
    <row r="1096" spans="1:57" x14ac:dyDescent="0.2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</row>
    <row r="1097" spans="1:57" x14ac:dyDescent="0.2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</row>
    <row r="1098" spans="1:57" x14ac:dyDescent="0.2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</row>
    <row r="1099" spans="1:57" x14ac:dyDescent="0.2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</row>
    <row r="1100" spans="1:57" x14ac:dyDescent="0.2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</row>
    <row r="1101" spans="1:57" x14ac:dyDescent="0.2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</row>
    <row r="1102" spans="1:57" x14ac:dyDescent="0.2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</row>
    <row r="1103" spans="1:57" x14ac:dyDescent="0.2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</row>
    <row r="1104" spans="1:57" x14ac:dyDescent="0.2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</row>
    <row r="1105" spans="1:57" x14ac:dyDescent="0.2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</row>
    <row r="1106" spans="1:57" x14ac:dyDescent="0.2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</row>
    <row r="1107" spans="1:57" x14ac:dyDescent="0.2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</row>
    <row r="1108" spans="1:57" x14ac:dyDescent="0.2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</row>
    <row r="1109" spans="1:57" x14ac:dyDescent="0.2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</row>
    <row r="1110" spans="1:57" x14ac:dyDescent="0.2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</row>
    <row r="1111" spans="1:57" x14ac:dyDescent="0.2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</row>
    <row r="1112" spans="1:57" x14ac:dyDescent="0.2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</row>
    <row r="1113" spans="1:57" x14ac:dyDescent="0.2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</row>
    <row r="1114" spans="1:57" x14ac:dyDescent="0.2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</row>
    <row r="1115" spans="1:57" x14ac:dyDescent="0.2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</row>
    <row r="1116" spans="1:57" x14ac:dyDescent="0.2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</row>
    <row r="1117" spans="1:57" x14ac:dyDescent="0.2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</row>
    <row r="1118" spans="1:57" x14ac:dyDescent="0.2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</row>
    <row r="1119" spans="1:57" x14ac:dyDescent="0.2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</row>
    <row r="1120" spans="1:57" x14ac:dyDescent="0.2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</row>
    <row r="1121" spans="1:57" x14ac:dyDescent="0.2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</row>
    <row r="1122" spans="1:57" x14ac:dyDescent="0.2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</row>
    <row r="1123" spans="1:57" x14ac:dyDescent="0.2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</row>
    <row r="1124" spans="1:57" x14ac:dyDescent="0.2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</row>
    <row r="1125" spans="1:57" x14ac:dyDescent="0.2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</row>
    <row r="1126" spans="1:57" x14ac:dyDescent="0.2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</row>
    <row r="1127" spans="1:57" x14ac:dyDescent="0.2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</row>
    <row r="1128" spans="1:57" x14ac:dyDescent="0.2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</row>
    <row r="1129" spans="1:57" x14ac:dyDescent="0.2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</row>
    <row r="1130" spans="1:57" x14ac:dyDescent="0.2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</row>
    <row r="1131" spans="1:57" x14ac:dyDescent="0.2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</row>
    <row r="1132" spans="1:57" x14ac:dyDescent="0.2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</row>
    <row r="1133" spans="1:57" x14ac:dyDescent="0.2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</row>
    <row r="1134" spans="1:57" x14ac:dyDescent="0.2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</row>
    <row r="1135" spans="1:57" x14ac:dyDescent="0.2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</row>
    <row r="1136" spans="1:57" x14ac:dyDescent="0.2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</row>
    <row r="1137" spans="1:57" x14ac:dyDescent="0.2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</row>
    <row r="1138" spans="1:57" x14ac:dyDescent="0.2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</row>
    <row r="1139" spans="1:57" x14ac:dyDescent="0.2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</row>
    <row r="1140" spans="1:57" x14ac:dyDescent="0.2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</row>
    <row r="1141" spans="1:57" x14ac:dyDescent="0.2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</row>
    <row r="1142" spans="1:57" x14ac:dyDescent="0.2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</row>
    <row r="1143" spans="1:57" x14ac:dyDescent="0.2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</row>
    <row r="1144" spans="1:57" x14ac:dyDescent="0.2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</row>
    <row r="1145" spans="1:57" x14ac:dyDescent="0.2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</row>
    <row r="1146" spans="1:57" x14ac:dyDescent="0.2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</row>
    <row r="1147" spans="1:57" x14ac:dyDescent="0.2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</row>
    <row r="1148" spans="1:57" x14ac:dyDescent="0.2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</row>
    <row r="1149" spans="1:57" x14ac:dyDescent="0.2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</row>
    <row r="1150" spans="1:57" x14ac:dyDescent="0.2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</row>
    <row r="1151" spans="1:57" x14ac:dyDescent="0.2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</row>
    <row r="1152" spans="1:57" x14ac:dyDescent="0.2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</row>
    <row r="1153" spans="1:57" x14ac:dyDescent="0.2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</row>
    <row r="1154" spans="1:57" x14ac:dyDescent="0.2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</row>
    <row r="1155" spans="1:57" x14ac:dyDescent="0.2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</row>
    <row r="1156" spans="1:57" x14ac:dyDescent="0.2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</row>
    <row r="1157" spans="1:57" x14ac:dyDescent="0.2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</row>
    <row r="1158" spans="1:57" x14ac:dyDescent="0.2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</row>
    <row r="1159" spans="1:57" x14ac:dyDescent="0.2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</row>
    <row r="1160" spans="1:57" x14ac:dyDescent="0.2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</row>
    <row r="1161" spans="1:57" x14ac:dyDescent="0.2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</row>
    <row r="1162" spans="1:57" x14ac:dyDescent="0.2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</row>
    <row r="1163" spans="1:57" x14ac:dyDescent="0.2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</row>
    <row r="1164" spans="1:57" x14ac:dyDescent="0.2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</row>
    <row r="1165" spans="1:57" x14ac:dyDescent="0.2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</row>
    <row r="1166" spans="1:57" x14ac:dyDescent="0.2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</row>
    <row r="1167" spans="1:57" x14ac:dyDescent="0.2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</row>
    <row r="1168" spans="1:57" x14ac:dyDescent="0.2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</row>
    <row r="1169" spans="1:57" x14ac:dyDescent="0.2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</row>
    <row r="1170" spans="1:57" x14ac:dyDescent="0.2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</row>
    <row r="1171" spans="1:57" x14ac:dyDescent="0.2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</row>
    <row r="1172" spans="1:57" x14ac:dyDescent="0.2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</row>
    <row r="1173" spans="1:57" x14ac:dyDescent="0.2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</row>
    <row r="1174" spans="1:57" x14ac:dyDescent="0.2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</row>
    <row r="1175" spans="1:57" x14ac:dyDescent="0.2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</row>
    <row r="1176" spans="1:57" x14ac:dyDescent="0.2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</row>
    <row r="1177" spans="1:57" x14ac:dyDescent="0.2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</row>
    <row r="1178" spans="1:57" x14ac:dyDescent="0.2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</row>
    <row r="1179" spans="1:57" x14ac:dyDescent="0.2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</row>
    <row r="1180" spans="1:57" x14ac:dyDescent="0.2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</row>
    <row r="1181" spans="1:57" x14ac:dyDescent="0.2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</row>
    <row r="1182" spans="1:57" x14ac:dyDescent="0.2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</row>
    <row r="1183" spans="1:57" x14ac:dyDescent="0.2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</row>
    <row r="1184" spans="1:57" x14ac:dyDescent="0.2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</row>
    <row r="1185" spans="1:57" x14ac:dyDescent="0.2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</row>
    <row r="1186" spans="1:57" x14ac:dyDescent="0.2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</row>
    <row r="1187" spans="1:57" x14ac:dyDescent="0.2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</row>
    <row r="1188" spans="1:57" x14ac:dyDescent="0.2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</row>
    <row r="1189" spans="1:57" x14ac:dyDescent="0.2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</row>
    <row r="1190" spans="1:57" x14ac:dyDescent="0.2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</row>
    <row r="1191" spans="1:57" x14ac:dyDescent="0.2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</row>
    <row r="1192" spans="1:57" x14ac:dyDescent="0.2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</row>
    <row r="1193" spans="1:57" x14ac:dyDescent="0.2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</row>
    <row r="1194" spans="1:57" x14ac:dyDescent="0.2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</row>
    <row r="1195" spans="1:57" x14ac:dyDescent="0.2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</row>
    <row r="1196" spans="1:57" x14ac:dyDescent="0.2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</row>
    <row r="1197" spans="1:57" x14ac:dyDescent="0.2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</row>
    <row r="1198" spans="1:57" x14ac:dyDescent="0.2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</row>
    <row r="1199" spans="1:57" x14ac:dyDescent="0.2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</row>
    <row r="1200" spans="1:57" x14ac:dyDescent="0.2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</row>
    <row r="1201" spans="1:57" x14ac:dyDescent="0.2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</row>
    <row r="1202" spans="1:57" x14ac:dyDescent="0.2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</row>
    <row r="1203" spans="1:57" x14ac:dyDescent="0.2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</row>
    <row r="1204" spans="1:57" x14ac:dyDescent="0.2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</row>
    <row r="1205" spans="1:57" x14ac:dyDescent="0.2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</row>
    <row r="1206" spans="1:57" x14ac:dyDescent="0.2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</row>
    <row r="1207" spans="1:57" x14ac:dyDescent="0.2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</row>
    <row r="1208" spans="1:57" x14ac:dyDescent="0.2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</row>
    <row r="1209" spans="1:57" x14ac:dyDescent="0.2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</row>
    <row r="1210" spans="1:57" x14ac:dyDescent="0.2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</row>
    <row r="1211" spans="1:57" x14ac:dyDescent="0.2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</row>
    <row r="1212" spans="1:57" x14ac:dyDescent="0.2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</row>
    <row r="1213" spans="1:57" x14ac:dyDescent="0.2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</row>
    <row r="1214" spans="1:57" x14ac:dyDescent="0.2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</row>
    <row r="1215" spans="1:57" x14ac:dyDescent="0.2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</row>
    <row r="1216" spans="1:57" x14ac:dyDescent="0.2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</row>
    <row r="1217" spans="1:57" x14ac:dyDescent="0.2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</row>
    <row r="1218" spans="1:57" x14ac:dyDescent="0.2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</row>
    <row r="1219" spans="1:57" x14ac:dyDescent="0.2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</row>
    <row r="1220" spans="1:57" x14ac:dyDescent="0.2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</row>
    <row r="1221" spans="1:57" x14ac:dyDescent="0.2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</row>
    <row r="1222" spans="1:57" x14ac:dyDescent="0.2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</row>
    <row r="1223" spans="1:57" x14ac:dyDescent="0.2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</row>
    <row r="1224" spans="1:57" x14ac:dyDescent="0.2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</row>
    <row r="1225" spans="1:57" x14ac:dyDescent="0.2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</row>
    <row r="1226" spans="1:57" x14ac:dyDescent="0.2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</row>
    <row r="1227" spans="1:57" x14ac:dyDescent="0.2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</row>
    <row r="1228" spans="1:57" x14ac:dyDescent="0.2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</row>
    <row r="1229" spans="1:57" x14ac:dyDescent="0.2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</row>
    <row r="1230" spans="1:57" x14ac:dyDescent="0.2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</row>
    <row r="1231" spans="1:57" x14ac:dyDescent="0.2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</row>
    <row r="1232" spans="1:57" x14ac:dyDescent="0.2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</row>
    <row r="1233" spans="1:57" x14ac:dyDescent="0.2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</row>
    <row r="1234" spans="1:57" x14ac:dyDescent="0.2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</row>
    <row r="1235" spans="1:57" x14ac:dyDescent="0.2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</row>
    <row r="1236" spans="1:57" x14ac:dyDescent="0.2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</row>
    <row r="1237" spans="1:57" x14ac:dyDescent="0.2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</row>
    <row r="1238" spans="1:57" x14ac:dyDescent="0.2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</row>
    <row r="1239" spans="1:57" x14ac:dyDescent="0.2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</row>
    <row r="1240" spans="1:57" x14ac:dyDescent="0.2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</row>
    <row r="1241" spans="1:57" x14ac:dyDescent="0.2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</row>
    <row r="1242" spans="1:57" x14ac:dyDescent="0.2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</row>
    <row r="1243" spans="1:57" x14ac:dyDescent="0.2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</row>
    <row r="1244" spans="1:57" x14ac:dyDescent="0.2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</row>
    <row r="1245" spans="1:57" x14ac:dyDescent="0.2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</row>
    <row r="1246" spans="1:57" x14ac:dyDescent="0.2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</row>
    <row r="1247" spans="1:57" x14ac:dyDescent="0.2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</row>
    <row r="1248" spans="1:57" x14ac:dyDescent="0.2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</row>
    <row r="1249" spans="1:57" x14ac:dyDescent="0.2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</row>
    <row r="1250" spans="1:57" x14ac:dyDescent="0.2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</row>
    <row r="1251" spans="1:57" x14ac:dyDescent="0.2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</row>
    <row r="1252" spans="1:57" x14ac:dyDescent="0.2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</row>
    <row r="1253" spans="1:57" x14ac:dyDescent="0.2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</row>
    <row r="1254" spans="1:57" x14ac:dyDescent="0.2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</row>
    <row r="1255" spans="1:57" x14ac:dyDescent="0.2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</row>
    <row r="1256" spans="1:57" x14ac:dyDescent="0.2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</row>
    <row r="1257" spans="1:57" x14ac:dyDescent="0.2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</row>
    <row r="1258" spans="1:57" x14ac:dyDescent="0.2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</row>
    <row r="1259" spans="1:57" x14ac:dyDescent="0.2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</row>
    <row r="1260" spans="1:57" x14ac:dyDescent="0.2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</row>
    <row r="1261" spans="1:57" x14ac:dyDescent="0.2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</row>
    <row r="1262" spans="1:57" x14ac:dyDescent="0.2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</row>
    <row r="1263" spans="1:57" x14ac:dyDescent="0.2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</row>
    <row r="1264" spans="1:57" x14ac:dyDescent="0.2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</row>
    <row r="1265" spans="1:57" x14ac:dyDescent="0.2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</row>
    <row r="1266" spans="1:57" x14ac:dyDescent="0.2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</row>
    <row r="1267" spans="1:57" x14ac:dyDescent="0.2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</row>
    <row r="1268" spans="1:57" x14ac:dyDescent="0.2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</row>
    <row r="1269" spans="1:57" x14ac:dyDescent="0.2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</row>
    <row r="1270" spans="1:57" x14ac:dyDescent="0.2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</row>
    <row r="1271" spans="1:57" x14ac:dyDescent="0.2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</row>
    <row r="1272" spans="1:57" x14ac:dyDescent="0.2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</row>
    <row r="1273" spans="1:57" x14ac:dyDescent="0.2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</row>
    <row r="1274" spans="1:57" x14ac:dyDescent="0.2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</row>
    <row r="1275" spans="1:57" x14ac:dyDescent="0.2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</row>
    <row r="1276" spans="1:57" x14ac:dyDescent="0.2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</row>
    <row r="1277" spans="1:57" x14ac:dyDescent="0.2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</row>
    <row r="1278" spans="1:57" x14ac:dyDescent="0.2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</row>
    <row r="1279" spans="1:57" x14ac:dyDescent="0.2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</row>
    <row r="1280" spans="1:57" x14ac:dyDescent="0.2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</row>
    <row r="1281" spans="1:57" x14ac:dyDescent="0.2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</row>
    <row r="1282" spans="1:57" x14ac:dyDescent="0.2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</row>
    <row r="1283" spans="1:57" x14ac:dyDescent="0.2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</row>
    <row r="1284" spans="1:57" x14ac:dyDescent="0.2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</row>
    <row r="1285" spans="1:57" x14ac:dyDescent="0.2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</row>
    <row r="1286" spans="1:57" x14ac:dyDescent="0.2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</row>
    <row r="1287" spans="1:57" x14ac:dyDescent="0.2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</row>
    <row r="1288" spans="1:57" x14ac:dyDescent="0.2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</row>
    <row r="1289" spans="1:57" x14ac:dyDescent="0.2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</row>
    <row r="1290" spans="1:57" x14ac:dyDescent="0.2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</row>
    <row r="1291" spans="1:57" x14ac:dyDescent="0.2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</row>
    <row r="1292" spans="1:57" x14ac:dyDescent="0.2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</row>
    <row r="1293" spans="1:57" x14ac:dyDescent="0.2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</row>
    <row r="1294" spans="1:57" x14ac:dyDescent="0.2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</row>
    <row r="1295" spans="1:57" x14ac:dyDescent="0.2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</row>
    <row r="1296" spans="1:57" x14ac:dyDescent="0.2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</row>
    <row r="1297" spans="1:57" x14ac:dyDescent="0.2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</row>
    <row r="1298" spans="1:57" x14ac:dyDescent="0.2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</row>
    <row r="1299" spans="1:57" x14ac:dyDescent="0.2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</row>
    <row r="1300" spans="1:57" x14ac:dyDescent="0.2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</row>
    <row r="1301" spans="1:57" x14ac:dyDescent="0.2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</row>
    <row r="1302" spans="1:57" x14ac:dyDescent="0.2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</row>
    <row r="1303" spans="1:57" x14ac:dyDescent="0.2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</row>
    <row r="1304" spans="1:57" x14ac:dyDescent="0.2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</row>
    <row r="1305" spans="1:57" x14ac:dyDescent="0.2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</row>
    <row r="1306" spans="1:57" x14ac:dyDescent="0.2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</row>
    <row r="1307" spans="1:57" x14ac:dyDescent="0.2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</row>
    <row r="1308" spans="1:57" x14ac:dyDescent="0.2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</row>
    <row r="1309" spans="1:57" x14ac:dyDescent="0.2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</row>
    <row r="1310" spans="1:57" x14ac:dyDescent="0.2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</row>
    <row r="1311" spans="1:57" x14ac:dyDescent="0.2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</row>
    <row r="1312" spans="1:57" x14ac:dyDescent="0.2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</row>
    <row r="1313" spans="1:57" x14ac:dyDescent="0.2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</row>
    <row r="1314" spans="1:57" x14ac:dyDescent="0.2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</row>
    <row r="1315" spans="1:57" x14ac:dyDescent="0.2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</row>
    <row r="1316" spans="1:57" x14ac:dyDescent="0.2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</row>
    <row r="1317" spans="1:57" x14ac:dyDescent="0.2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</row>
    <row r="1318" spans="1:57" x14ac:dyDescent="0.2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</row>
    <row r="1319" spans="1:57" x14ac:dyDescent="0.2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</row>
    <row r="1320" spans="1:57" x14ac:dyDescent="0.2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</row>
    <row r="1321" spans="1:57" x14ac:dyDescent="0.2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</row>
    <row r="1322" spans="1:57" x14ac:dyDescent="0.2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</row>
    <row r="1323" spans="1:57" x14ac:dyDescent="0.2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</row>
    <row r="1324" spans="1:57" x14ac:dyDescent="0.2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</row>
    <row r="1325" spans="1:57" x14ac:dyDescent="0.2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</row>
    <row r="1326" spans="1:57" x14ac:dyDescent="0.2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</row>
    <row r="1327" spans="1:57" x14ac:dyDescent="0.2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</row>
    <row r="1328" spans="1:57" x14ac:dyDescent="0.2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</row>
    <row r="1329" spans="1:57" x14ac:dyDescent="0.2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</row>
    <row r="1330" spans="1:57" x14ac:dyDescent="0.2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</row>
    <row r="1331" spans="1:57" x14ac:dyDescent="0.2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</row>
    <row r="1332" spans="1:57" x14ac:dyDescent="0.2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</row>
    <row r="1333" spans="1:57" x14ac:dyDescent="0.2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</row>
    <row r="1334" spans="1:57" x14ac:dyDescent="0.2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</row>
    <row r="1335" spans="1:57" x14ac:dyDescent="0.2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</row>
    <row r="1336" spans="1:57" x14ac:dyDescent="0.2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</row>
    <row r="1337" spans="1:57" x14ac:dyDescent="0.2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</row>
    <row r="1338" spans="1:57" x14ac:dyDescent="0.2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</row>
    <row r="1339" spans="1:57" x14ac:dyDescent="0.2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</row>
    <row r="1340" spans="1:57" x14ac:dyDescent="0.2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</row>
    <row r="1341" spans="1:57" x14ac:dyDescent="0.2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</row>
    <row r="1342" spans="1:57" x14ac:dyDescent="0.2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</row>
    <row r="1343" spans="1:57" x14ac:dyDescent="0.2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</row>
    <row r="1344" spans="1:57" x14ac:dyDescent="0.2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</row>
    <row r="1345" spans="1:57" x14ac:dyDescent="0.2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</row>
    <row r="1346" spans="1:57" x14ac:dyDescent="0.2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</row>
    <row r="1347" spans="1:57" x14ac:dyDescent="0.2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</row>
    <row r="1348" spans="1:57" x14ac:dyDescent="0.2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</row>
    <row r="1349" spans="1:57" x14ac:dyDescent="0.2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</row>
    <row r="1350" spans="1:57" x14ac:dyDescent="0.2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</row>
    <row r="1351" spans="1:57" x14ac:dyDescent="0.2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</row>
    <row r="1352" spans="1:57" x14ac:dyDescent="0.2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</row>
    <row r="1353" spans="1:57" x14ac:dyDescent="0.2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</row>
    <row r="1354" spans="1:57" x14ac:dyDescent="0.2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</row>
    <row r="1355" spans="1:57" x14ac:dyDescent="0.2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</row>
    <row r="1356" spans="1:57" x14ac:dyDescent="0.2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</row>
    <row r="1357" spans="1:57" x14ac:dyDescent="0.2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</row>
    <row r="1358" spans="1:57" x14ac:dyDescent="0.2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</row>
    <row r="1359" spans="1:57" x14ac:dyDescent="0.2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</row>
    <row r="1360" spans="1:57" x14ac:dyDescent="0.2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</row>
    <row r="1361" spans="1:57" x14ac:dyDescent="0.2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</row>
    <row r="1362" spans="1:57" x14ac:dyDescent="0.2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</row>
    <row r="1363" spans="1:57" x14ac:dyDescent="0.2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</row>
    <row r="1364" spans="1:57" x14ac:dyDescent="0.2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</row>
    <row r="1365" spans="1:57" x14ac:dyDescent="0.2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</row>
    <row r="1366" spans="1:57" x14ac:dyDescent="0.2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</row>
    <row r="1367" spans="1:57" x14ac:dyDescent="0.2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</row>
    <row r="1368" spans="1:57" x14ac:dyDescent="0.2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</row>
    <row r="1369" spans="1:57" x14ac:dyDescent="0.2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</row>
    <row r="1370" spans="1:57" x14ac:dyDescent="0.2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</row>
    <row r="1371" spans="1:57" x14ac:dyDescent="0.2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</row>
    <row r="1372" spans="1:57" x14ac:dyDescent="0.2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</row>
    <row r="1373" spans="1:57" x14ac:dyDescent="0.2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</row>
    <row r="1374" spans="1:57" x14ac:dyDescent="0.2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</row>
    <row r="1375" spans="1:57" x14ac:dyDescent="0.2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</row>
    <row r="1376" spans="1:57" x14ac:dyDescent="0.2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</row>
    <row r="1377" spans="1:57" x14ac:dyDescent="0.2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</row>
    <row r="1378" spans="1:57" x14ac:dyDescent="0.2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</row>
    <row r="1379" spans="1:57" x14ac:dyDescent="0.2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</row>
    <row r="1380" spans="1:57" x14ac:dyDescent="0.2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</row>
    <row r="1381" spans="1:57" x14ac:dyDescent="0.2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</row>
    <row r="1382" spans="1:57" x14ac:dyDescent="0.2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</row>
    <row r="1383" spans="1:57" x14ac:dyDescent="0.2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</row>
    <row r="1384" spans="1:57" x14ac:dyDescent="0.2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</row>
    <row r="1385" spans="1:57" x14ac:dyDescent="0.2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</row>
    <row r="1386" spans="1:57" x14ac:dyDescent="0.2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</row>
    <row r="1387" spans="1:57" x14ac:dyDescent="0.2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</row>
    <row r="1388" spans="1:57" x14ac:dyDescent="0.2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</row>
    <row r="1389" spans="1:57" x14ac:dyDescent="0.2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</row>
    <row r="1390" spans="1:57" x14ac:dyDescent="0.2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</row>
    <row r="1391" spans="1:57" x14ac:dyDescent="0.2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</row>
    <row r="1392" spans="1:57" x14ac:dyDescent="0.2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</row>
    <row r="1393" spans="1:57" x14ac:dyDescent="0.2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</row>
    <row r="1394" spans="1:57" x14ac:dyDescent="0.2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</row>
    <row r="1395" spans="1:57" x14ac:dyDescent="0.2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</row>
    <row r="1396" spans="1:57" x14ac:dyDescent="0.2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</row>
    <row r="1397" spans="1:57" x14ac:dyDescent="0.2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</row>
    <row r="1398" spans="1:57" x14ac:dyDescent="0.2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</row>
    <row r="1399" spans="1:57" x14ac:dyDescent="0.2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</row>
    <row r="1400" spans="1:57" x14ac:dyDescent="0.2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</row>
    <row r="1401" spans="1:57" x14ac:dyDescent="0.2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</row>
    <row r="1402" spans="1:57" x14ac:dyDescent="0.2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</row>
    <row r="1403" spans="1:57" x14ac:dyDescent="0.2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</row>
    <row r="1404" spans="1:57" x14ac:dyDescent="0.2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</row>
    <row r="1405" spans="1:57" x14ac:dyDescent="0.2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</row>
    <row r="1406" spans="1:57" x14ac:dyDescent="0.2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</row>
    <row r="1407" spans="1:57" x14ac:dyDescent="0.2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</row>
    <row r="1408" spans="1:57" x14ac:dyDescent="0.2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</row>
    <row r="1409" spans="1:57" x14ac:dyDescent="0.2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</row>
    <row r="1410" spans="1:57" x14ac:dyDescent="0.2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</row>
    <row r="1411" spans="1:57" x14ac:dyDescent="0.2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</row>
    <row r="1412" spans="1:57" x14ac:dyDescent="0.2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</row>
    <row r="1413" spans="1:57" x14ac:dyDescent="0.2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</row>
    <row r="1414" spans="1:57" x14ac:dyDescent="0.2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</row>
    <row r="1415" spans="1:57" x14ac:dyDescent="0.2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</row>
    <row r="1416" spans="1:57" x14ac:dyDescent="0.2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</row>
    <row r="1417" spans="1:57" x14ac:dyDescent="0.2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</row>
    <row r="1418" spans="1:57" x14ac:dyDescent="0.2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</row>
    <row r="1419" spans="1:57" x14ac:dyDescent="0.2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</row>
    <row r="1420" spans="1:57" x14ac:dyDescent="0.2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</row>
    <row r="1421" spans="1:57" x14ac:dyDescent="0.2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</row>
    <row r="1422" spans="1:57" x14ac:dyDescent="0.2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</row>
    <row r="1423" spans="1:57" x14ac:dyDescent="0.2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</row>
    <row r="1424" spans="1:57" x14ac:dyDescent="0.2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</row>
    <row r="1425" spans="1:57" x14ac:dyDescent="0.2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</row>
    <row r="1426" spans="1:57" x14ac:dyDescent="0.2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</row>
    <row r="1427" spans="1:57" x14ac:dyDescent="0.2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</row>
    <row r="1428" spans="1:57" x14ac:dyDescent="0.2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</row>
    <row r="1429" spans="1:57" x14ac:dyDescent="0.2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</row>
    <row r="1430" spans="1:57" x14ac:dyDescent="0.2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</row>
    <row r="1431" spans="1:57" x14ac:dyDescent="0.2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</row>
    <row r="1432" spans="1:57" x14ac:dyDescent="0.2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</row>
    <row r="1433" spans="1:57" x14ac:dyDescent="0.2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</row>
    <row r="1434" spans="1:57" x14ac:dyDescent="0.2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</row>
    <row r="1435" spans="1:57" x14ac:dyDescent="0.2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</row>
    <row r="1436" spans="1:57" x14ac:dyDescent="0.2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</row>
    <row r="1437" spans="1:57" x14ac:dyDescent="0.2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</row>
    <row r="1438" spans="1:57" x14ac:dyDescent="0.2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</row>
    <row r="1439" spans="1:57" x14ac:dyDescent="0.2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</row>
    <row r="1440" spans="1:57" x14ac:dyDescent="0.2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</row>
    <row r="1441" spans="1:57" x14ac:dyDescent="0.2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</row>
    <row r="1442" spans="1:57" x14ac:dyDescent="0.2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</row>
    <row r="1443" spans="1:57" x14ac:dyDescent="0.2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</row>
    <row r="1444" spans="1:57" x14ac:dyDescent="0.2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</row>
    <row r="1445" spans="1:57" x14ac:dyDescent="0.2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</row>
    <row r="1446" spans="1:57" x14ac:dyDescent="0.2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</row>
    <row r="1447" spans="1:57" x14ac:dyDescent="0.2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</row>
    <row r="1448" spans="1:57" x14ac:dyDescent="0.2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</row>
    <row r="1449" spans="1:57" x14ac:dyDescent="0.2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</row>
    <row r="1450" spans="1:57" x14ac:dyDescent="0.2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</row>
    <row r="1451" spans="1:57" x14ac:dyDescent="0.2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</row>
    <row r="1452" spans="1:57" x14ac:dyDescent="0.2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</row>
    <row r="1453" spans="1:57" x14ac:dyDescent="0.2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</row>
    <row r="1454" spans="1:57" x14ac:dyDescent="0.2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</row>
    <row r="1455" spans="1:57" x14ac:dyDescent="0.2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</row>
    <row r="1456" spans="1:57" x14ac:dyDescent="0.2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</row>
    <row r="1457" spans="1:57" x14ac:dyDescent="0.2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</row>
    <row r="1458" spans="1:57" x14ac:dyDescent="0.2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</row>
    <row r="1459" spans="1:57" x14ac:dyDescent="0.2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</row>
    <row r="1460" spans="1:57" x14ac:dyDescent="0.2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</row>
    <row r="1461" spans="1:57" x14ac:dyDescent="0.2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</row>
    <row r="1462" spans="1:57" x14ac:dyDescent="0.2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</row>
    <row r="1463" spans="1:57" x14ac:dyDescent="0.2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</row>
    <row r="1464" spans="1:57" x14ac:dyDescent="0.2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</row>
    <row r="1465" spans="1:57" x14ac:dyDescent="0.2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</row>
    <row r="1466" spans="1:57" x14ac:dyDescent="0.2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</row>
    <row r="1467" spans="1:57" x14ac:dyDescent="0.2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</row>
    <row r="1468" spans="1:57" x14ac:dyDescent="0.2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</row>
    <row r="1469" spans="1:57" x14ac:dyDescent="0.2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</row>
    <row r="1470" spans="1:57" x14ac:dyDescent="0.2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</row>
    <row r="1471" spans="1:57" x14ac:dyDescent="0.2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</row>
    <row r="1472" spans="1:57" x14ac:dyDescent="0.2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</row>
    <row r="1473" spans="1:57" x14ac:dyDescent="0.2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</row>
    <row r="1474" spans="1:57" x14ac:dyDescent="0.2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</row>
    <row r="1475" spans="1:57" x14ac:dyDescent="0.2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</row>
    <row r="1476" spans="1:57" x14ac:dyDescent="0.2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</row>
    <row r="1477" spans="1:57" x14ac:dyDescent="0.2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</row>
    <row r="1478" spans="1:57" x14ac:dyDescent="0.2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</row>
    <row r="1479" spans="1:57" x14ac:dyDescent="0.2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</row>
    <row r="1480" spans="1:57" x14ac:dyDescent="0.2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</row>
    <row r="1481" spans="1:57" x14ac:dyDescent="0.2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</row>
    <row r="1482" spans="1:57" x14ac:dyDescent="0.2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</row>
    <row r="1483" spans="1:57" x14ac:dyDescent="0.2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</row>
    <row r="1484" spans="1:57" x14ac:dyDescent="0.2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</row>
    <row r="1485" spans="1:57" x14ac:dyDescent="0.2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</row>
    <row r="1486" spans="1:57" x14ac:dyDescent="0.2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</row>
    <row r="1487" spans="1:57" x14ac:dyDescent="0.2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</row>
    <row r="1488" spans="1:57" x14ac:dyDescent="0.2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</row>
    <row r="1489" spans="1:57" x14ac:dyDescent="0.2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</row>
    <row r="1490" spans="1:57" x14ac:dyDescent="0.2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</row>
    <row r="1491" spans="1:57" x14ac:dyDescent="0.2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</row>
    <row r="1492" spans="1:57" x14ac:dyDescent="0.2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</row>
    <row r="1493" spans="1:57" x14ac:dyDescent="0.2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</row>
    <row r="1494" spans="1:57" x14ac:dyDescent="0.2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</row>
    <row r="1495" spans="1:57" x14ac:dyDescent="0.2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</row>
    <row r="1496" spans="1:57" x14ac:dyDescent="0.2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</row>
    <row r="1497" spans="1:57" x14ac:dyDescent="0.2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</row>
    <row r="1498" spans="1:57" x14ac:dyDescent="0.2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</row>
    <row r="1499" spans="1:57" x14ac:dyDescent="0.2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</row>
    <row r="1500" spans="1:57" x14ac:dyDescent="0.2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</row>
    <row r="1501" spans="1:57" x14ac:dyDescent="0.2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</row>
    <row r="1502" spans="1:57" x14ac:dyDescent="0.2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</row>
    <row r="1503" spans="1:57" x14ac:dyDescent="0.2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</row>
    <row r="1504" spans="1:57" x14ac:dyDescent="0.2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</row>
    <row r="1505" spans="1:57" x14ac:dyDescent="0.2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</row>
    <row r="1506" spans="1:57" x14ac:dyDescent="0.2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</row>
    <row r="1507" spans="1:57" x14ac:dyDescent="0.2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</row>
    <row r="1508" spans="1:57" x14ac:dyDescent="0.2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</row>
    <row r="1509" spans="1:57" x14ac:dyDescent="0.2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</row>
    <row r="1510" spans="1:57" x14ac:dyDescent="0.2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</row>
    <row r="1511" spans="1:57" x14ac:dyDescent="0.2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</row>
    <row r="1512" spans="1:57" x14ac:dyDescent="0.2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</row>
    <row r="1513" spans="1:57" x14ac:dyDescent="0.2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</row>
    <row r="1514" spans="1:57" x14ac:dyDescent="0.2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</row>
    <row r="1515" spans="1:57" x14ac:dyDescent="0.2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</row>
    <row r="1516" spans="1:57" x14ac:dyDescent="0.2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</row>
    <row r="1517" spans="1:57" x14ac:dyDescent="0.2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</row>
    <row r="1518" spans="1:57" x14ac:dyDescent="0.2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</row>
    <row r="1519" spans="1:57" x14ac:dyDescent="0.2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</row>
    <row r="1520" spans="1:57" x14ac:dyDescent="0.2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</row>
    <row r="1521" spans="1:57" x14ac:dyDescent="0.2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</row>
    <row r="1522" spans="1:57" x14ac:dyDescent="0.2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</row>
    <row r="1523" spans="1:57" x14ac:dyDescent="0.2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</row>
    <row r="1524" spans="1:57" x14ac:dyDescent="0.2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</row>
    <row r="1525" spans="1:57" x14ac:dyDescent="0.2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</row>
    <row r="1526" spans="1:57" x14ac:dyDescent="0.2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</row>
    <row r="1527" spans="1:57" x14ac:dyDescent="0.2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</row>
    <row r="1528" spans="1:57" x14ac:dyDescent="0.2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</row>
    <row r="1529" spans="1:57" x14ac:dyDescent="0.2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</row>
    <row r="1530" spans="1:57" x14ac:dyDescent="0.2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</row>
    <row r="1531" spans="1:57" x14ac:dyDescent="0.2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</row>
    <row r="1532" spans="1:57" x14ac:dyDescent="0.2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</row>
    <row r="1533" spans="1:57" x14ac:dyDescent="0.2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</row>
    <row r="1534" spans="1:57" x14ac:dyDescent="0.2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</row>
    <row r="1535" spans="1:57" x14ac:dyDescent="0.2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</row>
    <row r="1536" spans="1:57" x14ac:dyDescent="0.2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</row>
    <row r="1537" spans="1:57" x14ac:dyDescent="0.2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</row>
    <row r="1538" spans="1:57" x14ac:dyDescent="0.2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</row>
    <row r="1539" spans="1:57" x14ac:dyDescent="0.2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</row>
    <row r="1540" spans="1:57" x14ac:dyDescent="0.2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</row>
    <row r="1541" spans="1:57" x14ac:dyDescent="0.2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</row>
    <row r="1542" spans="1:57" x14ac:dyDescent="0.2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</row>
    <row r="1543" spans="1:57" x14ac:dyDescent="0.2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</row>
    <row r="1544" spans="1:57" x14ac:dyDescent="0.2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</row>
    <row r="1545" spans="1:57" x14ac:dyDescent="0.2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</row>
    <row r="1546" spans="1:57" x14ac:dyDescent="0.2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</row>
    <row r="1547" spans="1:57" x14ac:dyDescent="0.2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</row>
    <row r="1548" spans="1:57" x14ac:dyDescent="0.2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</row>
    <row r="1549" spans="1:57" x14ac:dyDescent="0.2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</row>
    <row r="1550" spans="1:57" x14ac:dyDescent="0.2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</row>
    <row r="1551" spans="1:57" x14ac:dyDescent="0.2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</row>
    <row r="1552" spans="1:57" x14ac:dyDescent="0.2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</row>
    <row r="1553" spans="1:57" x14ac:dyDescent="0.2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</row>
    <row r="1554" spans="1:57" x14ac:dyDescent="0.2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/>
      <c r="AY1554" s="18"/>
      <c r="AZ1554" s="18"/>
      <c r="BA1554" s="18"/>
      <c r="BB1554" s="18"/>
      <c r="BC1554" s="18"/>
      <c r="BD1554" s="18"/>
      <c r="BE1554" s="18"/>
    </row>
    <row r="1555" spans="1:57" x14ac:dyDescent="0.2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/>
      <c r="AY1555" s="18"/>
      <c r="AZ1555" s="18"/>
      <c r="BA1555" s="18"/>
      <c r="BB1555" s="18"/>
      <c r="BC1555" s="18"/>
      <c r="BD1555" s="18"/>
      <c r="BE1555" s="18"/>
    </row>
    <row r="1556" spans="1:57" x14ac:dyDescent="0.2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/>
      <c r="AY1556" s="18"/>
      <c r="AZ1556" s="18"/>
      <c r="BA1556" s="18"/>
      <c r="BB1556" s="18"/>
      <c r="BC1556" s="18"/>
      <c r="BD1556" s="18"/>
      <c r="BE1556" s="18"/>
    </row>
    <row r="1557" spans="1:57" x14ac:dyDescent="0.2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</row>
    <row r="1558" spans="1:57" x14ac:dyDescent="0.2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8"/>
      <c r="BE1558" s="18"/>
    </row>
    <row r="1559" spans="1:57" x14ac:dyDescent="0.2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/>
      <c r="AY1559" s="18"/>
      <c r="AZ1559" s="18"/>
      <c r="BA1559" s="18"/>
      <c r="BB1559" s="18"/>
      <c r="BC1559" s="18"/>
      <c r="BD1559" s="18"/>
      <c r="BE1559" s="18"/>
    </row>
    <row r="1560" spans="1:57" x14ac:dyDescent="0.2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</row>
    <row r="1561" spans="1:57" x14ac:dyDescent="0.2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/>
      <c r="AY1561" s="18"/>
      <c r="AZ1561" s="18"/>
      <c r="BA1561" s="18"/>
      <c r="BB1561" s="18"/>
      <c r="BC1561" s="18"/>
      <c r="BD1561" s="18"/>
      <c r="BE1561" s="18"/>
    </row>
    <row r="1562" spans="1:57" x14ac:dyDescent="0.2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/>
      <c r="AY1562" s="18"/>
      <c r="AZ1562" s="18"/>
      <c r="BA1562" s="18"/>
      <c r="BB1562" s="18"/>
      <c r="BC1562" s="18"/>
      <c r="BD1562" s="18"/>
      <c r="BE1562" s="18"/>
    </row>
    <row r="1563" spans="1:57" x14ac:dyDescent="0.2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8"/>
      <c r="BE1563" s="18"/>
    </row>
    <row r="1564" spans="1:57" x14ac:dyDescent="0.2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/>
      <c r="AY1564" s="18"/>
      <c r="AZ1564" s="18"/>
      <c r="BA1564" s="18"/>
      <c r="BB1564" s="18"/>
      <c r="BC1564" s="18"/>
      <c r="BD1564" s="18"/>
      <c r="BE1564" s="18"/>
    </row>
    <row r="1565" spans="1:57" x14ac:dyDescent="0.2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8"/>
      <c r="BE1565" s="18"/>
    </row>
    <row r="1566" spans="1:57" x14ac:dyDescent="0.2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/>
      <c r="AY1566" s="18"/>
      <c r="AZ1566" s="18"/>
      <c r="BA1566" s="18"/>
      <c r="BB1566" s="18"/>
      <c r="BC1566" s="18"/>
      <c r="BD1566" s="18"/>
      <c r="BE1566" s="18"/>
    </row>
  </sheetData>
  <sheetProtection algorithmName="SHA-512" hashValue="QIoQE+uiCpMiIknKq8dxI01nMzh2YYjS30ItK+ibWE0hAsFtWQAMGvSzMvUhUYZ1EeG8kmtjuJuDr6p+D3UBIg==" saltValue="gl/1OWS5iTujFyaMxSn4iQ==" spinCount="100000" sheet="1" objects="1" scenarios="1"/>
  <mergeCells count="1376">
    <mergeCell ref="A164:D164"/>
    <mergeCell ref="L165:N165"/>
    <mergeCell ref="AZ53:BB53"/>
    <mergeCell ref="AG20:BE20"/>
    <mergeCell ref="AL33:BD33"/>
    <mergeCell ref="AG28:AI28"/>
    <mergeCell ref="X21:BE21"/>
    <mergeCell ref="AH22:BD22"/>
    <mergeCell ref="BC90:BE90"/>
    <mergeCell ref="AF122:AG122"/>
    <mergeCell ref="AD118:AJ118"/>
    <mergeCell ref="Q91:S91"/>
    <mergeCell ref="AK86:AM86"/>
    <mergeCell ref="A94:BE94"/>
    <mergeCell ref="T96:V96"/>
    <mergeCell ref="Q96:S96"/>
    <mergeCell ref="A92:BE92"/>
    <mergeCell ref="N96:P96"/>
    <mergeCell ref="I97:M97"/>
    <mergeCell ref="A95:J95"/>
    <mergeCell ref="A96:D96"/>
    <mergeCell ref="A98:D98"/>
    <mergeCell ref="AK96:AM96"/>
    <mergeCell ref="Q98:S98"/>
    <mergeCell ref="AB97:AJ97"/>
    <mergeCell ref="A97:D97"/>
    <mergeCell ref="A99:D99"/>
    <mergeCell ref="A100:D100"/>
    <mergeCell ref="E112:BB112"/>
    <mergeCell ref="AL115:BE115"/>
    <mergeCell ref="A115:N115"/>
    <mergeCell ref="I117:J117"/>
    <mergeCell ref="E98:M98"/>
    <mergeCell ref="AB88:AJ88"/>
    <mergeCell ref="E96:M96"/>
    <mergeCell ref="N97:P97"/>
    <mergeCell ref="A93:BE93"/>
    <mergeCell ref="AZ90:BB90"/>
    <mergeCell ref="AM161:BA161"/>
    <mergeCell ref="P157:R157"/>
    <mergeCell ref="W161:Z161"/>
    <mergeCell ref="N122:O122"/>
    <mergeCell ref="A123:D123"/>
    <mergeCell ref="Q121:AF121"/>
    <mergeCell ref="AJ123:AL123"/>
    <mergeCell ref="A121:P121"/>
    <mergeCell ref="X90:AA90"/>
    <mergeCell ref="N90:P90"/>
    <mergeCell ref="BB160:BD160"/>
    <mergeCell ref="A155:U155"/>
    <mergeCell ref="AA125:AG125"/>
    <mergeCell ref="S124:U124"/>
    <mergeCell ref="N101:P101"/>
    <mergeCell ref="AB99:AJ99"/>
    <mergeCell ref="Q84:S84"/>
    <mergeCell ref="AB85:AI85"/>
    <mergeCell ref="AA123:AG123"/>
    <mergeCell ref="A119:N119"/>
    <mergeCell ref="AI161:AK161"/>
    <mergeCell ref="AI160:AK160"/>
    <mergeCell ref="AI159:AK159"/>
    <mergeCell ref="AI158:AK158"/>
    <mergeCell ref="AM123:BA123"/>
    <mergeCell ref="W144:Z144"/>
    <mergeCell ref="P156:R156"/>
    <mergeCell ref="S156:U156"/>
    <mergeCell ref="Y152:BC152"/>
    <mergeCell ref="Y153:BC153"/>
    <mergeCell ref="AM158:BA158"/>
    <mergeCell ref="AM159:BA159"/>
    <mergeCell ref="G129:J129"/>
    <mergeCell ref="AK90:AM90"/>
    <mergeCell ref="A109:D109"/>
    <mergeCell ref="A107:D107"/>
    <mergeCell ref="BC109:BE109"/>
    <mergeCell ref="AZ96:BB96"/>
    <mergeCell ref="BC96:BE96"/>
    <mergeCell ref="T97:V97"/>
    <mergeCell ref="X102:AA102"/>
    <mergeCell ref="BC86:BE86"/>
    <mergeCell ref="BC88:BE88"/>
    <mergeCell ref="X100:AA100"/>
    <mergeCell ref="AM142:BA142"/>
    <mergeCell ref="A140:H140"/>
    <mergeCell ref="AA142:AI142"/>
    <mergeCell ref="G131:I131"/>
    <mergeCell ref="A89:D89"/>
    <mergeCell ref="AB96:AJ96"/>
    <mergeCell ref="X97:AA97"/>
    <mergeCell ref="A88:D88"/>
    <mergeCell ref="E88:L88"/>
    <mergeCell ref="X22:AF22"/>
    <mergeCell ref="AB91:AI91"/>
    <mergeCell ref="A21:V21"/>
    <mergeCell ref="AL35:BD35"/>
    <mergeCell ref="AG35:AJ35"/>
    <mergeCell ref="X91:AA91"/>
    <mergeCell ref="AB90:AI90"/>
    <mergeCell ref="T91:V91"/>
    <mergeCell ref="X89:AA89"/>
    <mergeCell ref="T89:V89"/>
    <mergeCell ref="A91:D91"/>
    <mergeCell ref="BC89:BE89"/>
    <mergeCell ref="E89:L89"/>
    <mergeCell ref="E80:V80"/>
    <mergeCell ref="E81:L81"/>
    <mergeCell ref="N81:P81"/>
    <mergeCell ref="Q81:S81"/>
    <mergeCell ref="A90:D90"/>
    <mergeCell ref="E90:L90"/>
    <mergeCell ref="E91:L91"/>
    <mergeCell ref="Q90:S90"/>
    <mergeCell ref="T90:V90"/>
    <mergeCell ref="N91:P91"/>
    <mergeCell ref="AB84:AI84"/>
    <mergeCell ref="A85:D85"/>
    <mergeCell ref="AK84:AM84"/>
    <mergeCell ref="AZ84:BB84"/>
    <mergeCell ref="BB205:BD205"/>
    <mergeCell ref="S133:U133"/>
    <mergeCell ref="AC133:AF133"/>
    <mergeCell ref="T99:V99"/>
    <mergeCell ref="BC104:BE104"/>
    <mergeCell ref="A102:V102"/>
    <mergeCell ref="AC102:AJ102"/>
    <mergeCell ref="Q99:S99"/>
    <mergeCell ref="T101:V101"/>
    <mergeCell ref="AQ96:AS96"/>
    <mergeCell ref="K95:BE95"/>
    <mergeCell ref="BA97:BB97"/>
    <mergeCell ref="AK98:AM98"/>
    <mergeCell ref="T98:V98"/>
    <mergeCell ref="BC103:BE103"/>
    <mergeCell ref="A104:D104"/>
    <mergeCell ref="E103:BB103"/>
    <mergeCell ref="X98:AA98"/>
    <mergeCell ref="X101:AA101"/>
    <mergeCell ref="N98:P98"/>
    <mergeCell ref="AK97:AM97"/>
    <mergeCell ref="X96:AA96"/>
    <mergeCell ref="AK102:BE102"/>
    <mergeCell ref="R101:S101"/>
    <mergeCell ref="K117:L117"/>
    <mergeCell ref="K118:L118"/>
    <mergeCell ref="N118:S118"/>
    <mergeCell ref="K176:L176"/>
    <mergeCell ref="A154:D154"/>
    <mergeCell ref="AM128:BA128"/>
    <mergeCell ref="A143:D143"/>
    <mergeCell ref="AJ186:AL186"/>
    <mergeCell ref="AB210:AI210"/>
    <mergeCell ref="AA159:AH159"/>
    <mergeCell ref="AA160:AH160"/>
    <mergeCell ref="E161:K161"/>
    <mergeCell ref="G125:I125"/>
    <mergeCell ref="N125:O125"/>
    <mergeCell ref="AG133:AI133"/>
    <mergeCell ref="AC132:AH132"/>
    <mergeCell ref="AA143:AI143"/>
    <mergeCell ref="AJ133:AL133"/>
    <mergeCell ref="X186:AA186"/>
    <mergeCell ref="P197:S197"/>
    <mergeCell ref="M197:O197"/>
    <mergeCell ref="S160:U160"/>
    <mergeCell ref="F143:U143"/>
    <mergeCell ref="AJ185:AL185"/>
    <mergeCell ref="AB185:AI185"/>
    <mergeCell ref="L161:O161"/>
    <mergeCell ref="L157:O157"/>
    <mergeCell ref="K177:L177"/>
    <mergeCell ref="N177:S177"/>
    <mergeCell ref="L163:N163"/>
    <mergeCell ref="P165:R165"/>
    <mergeCell ref="X200:AA200"/>
    <mergeCell ref="G135:J135"/>
    <mergeCell ref="AJ128:AL128"/>
    <mergeCell ref="AC144:BE144"/>
    <mergeCell ref="S161:U161"/>
    <mergeCell ref="BB202:BD202"/>
    <mergeCell ref="AM203:BA203"/>
    <mergeCell ref="BB203:BD203"/>
    <mergeCell ref="AI157:AK157"/>
    <mergeCell ref="AB200:AH200"/>
    <mergeCell ref="AJ189:AL189"/>
    <mergeCell ref="F187:V187"/>
    <mergeCell ref="N189:P189"/>
    <mergeCell ref="BB200:BD200"/>
    <mergeCell ref="AM199:BA199"/>
    <mergeCell ref="BB199:BD199"/>
    <mergeCell ref="P199:S199"/>
    <mergeCell ref="A188:D188"/>
    <mergeCell ref="A186:D186"/>
    <mergeCell ref="A190:D190"/>
    <mergeCell ref="BB204:BD204"/>
    <mergeCell ref="X204:AA204"/>
    <mergeCell ref="T200:V200"/>
    <mergeCell ref="AJ191:BE191"/>
    <mergeCell ref="A194:BE194"/>
    <mergeCell ref="N192:P192"/>
    <mergeCell ref="E197:L197"/>
    <mergeCell ref="X197:AA197"/>
    <mergeCell ref="A202:D202"/>
    <mergeCell ref="E186:M186"/>
    <mergeCell ref="Q186:S186"/>
    <mergeCell ref="E190:M190"/>
    <mergeCell ref="F191:V191"/>
    <mergeCell ref="T192:V192"/>
    <mergeCell ref="Q192:S192"/>
    <mergeCell ref="N190:P190"/>
    <mergeCell ref="T190:V190"/>
    <mergeCell ref="E189:M189"/>
    <mergeCell ref="AM202:BA202"/>
    <mergeCell ref="M198:N198"/>
    <mergeCell ref="T189:V189"/>
    <mergeCell ref="E168:K168"/>
    <mergeCell ref="T186:V186"/>
    <mergeCell ref="A158:D158"/>
    <mergeCell ref="W159:Z159"/>
    <mergeCell ref="P159:R159"/>
    <mergeCell ref="S159:U159"/>
    <mergeCell ref="L166:U166"/>
    <mergeCell ref="AL197:BA197"/>
    <mergeCell ref="T197:V197"/>
    <mergeCell ref="A196:V196"/>
    <mergeCell ref="AC188:AI188"/>
    <mergeCell ref="AC187:BE187"/>
    <mergeCell ref="AJ188:BE188"/>
    <mergeCell ref="AA169:AH169"/>
    <mergeCell ref="AI162:AK162"/>
    <mergeCell ref="AI163:AK163"/>
    <mergeCell ref="AI201:BD201"/>
    <mergeCell ref="A195:BE195"/>
    <mergeCell ref="A184:D184"/>
    <mergeCell ref="E200:L200"/>
    <mergeCell ref="E198:L198"/>
    <mergeCell ref="P201:S201"/>
    <mergeCell ref="BB183:BD183"/>
    <mergeCell ref="AZ183:BA183"/>
    <mergeCell ref="A177:D177"/>
    <mergeCell ref="W166:Z166"/>
    <mergeCell ref="BB166:BE166"/>
    <mergeCell ref="AB191:AI191"/>
    <mergeCell ref="AC190:BD190"/>
    <mergeCell ref="BB189:BD189"/>
    <mergeCell ref="P167:R167"/>
    <mergeCell ref="N184:V184"/>
    <mergeCell ref="X202:AA202"/>
    <mergeCell ref="X203:AA203"/>
    <mergeCell ref="AI204:AK204"/>
    <mergeCell ref="X206:AA206"/>
    <mergeCell ref="AJ212:AL212"/>
    <mergeCell ref="AJ210:AL210"/>
    <mergeCell ref="AM210:BA210"/>
    <mergeCell ref="BB206:BD206"/>
    <mergeCell ref="X211:AA211"/>
    <mergeCell ref="AK196:BE196"/>
    <mergeCell ref="AB198:AH198"/>
    <mergeCell ref="P200:S200"/>
    <mergeCell ref="AM205:BA205"/>
    <mergeCell ref="AM125:BA125"/>
    <mergeCell ref="AM160:BA160"/>
    <mergeCell ref="BB161:BD161"/>
    <mergeCell ref="BB164:BD164"/>
    <mergeCell ref="X201:AA201"/>
    <mergeCell ref="BB159:BD159"/>
    <mergeCell ref="W155:BE155"/>
    <mergeCell ref="AB205:AH205"/>
    <mergeCell ref="AB186:AI186"/>
    <mergeCell ref="T185:V185"/>
    <mergeCell ref="N185:P185"/>
    <mergeCell ref="M200:O200"/>
    <mergeCell ref="AM200:BA200"/>
    <mergeCell ref="AM198:BA198"/>
    <mergeCell ref="N202:P202"/>
    <mergeCell ref="Q202:S202"/>
    <mergeCell ref="N211:P211"/>
    <mergeCell ref="AM204:BA204"/>
    <mergeCell ref="N205:P205"/>
    <mergeCell ref="X224:AA224"/>
    <mergeCell ref="AB224:BD224"/>
    <mergeCell ref="X229:AA229"/>
    <mergeCell ref="AB225:BD225"/>
    <mergeCell ref="AB226:BD226"/>
    <mergeCell ref="AB227:BD227"/>
    <mergeCell ref="AB228:BD228"/>
    <mergeCell ref="E215:M215"/>
    <mergeCell ref="AM215:BA215"/>
    <mergeCell ref="AJ214:AL214"/>
    <mergeCell ref="X214:AA214"/>
    <mergeCell ref="AJ215:AL215"/>
    <mergeCell ref="T214:V214"/>
    <mergeCell ref="T215:V215"/>
    <mergeCell ref="X215:AA215"/>
    <mergeCell ref="AM213:BA213"/>
    <mergeCell ref="AJ213:AL213"/>
    <mergeCell ref="P213:S213"/>
    <mergeCell ref="T213:V213"/>
    <mergeCell ref="BB213:BD213"/>
    <mergeCell ref="E213:M213"/>
    <mergeCell ref="AB229:BD229"/>
    <mergeCell ref="X225:AA225"/>
    <mergeCell ref="X226:AA226"/>
    <mergeCell ref="X228:AA228"/>
    <mergeCell ref="X227:AA227"/>
    <mergeCell ref="BB215:BD215"/>
    <mergeCell ref="R215:S215"/>
    <mergeCell ref="BB216:BD216"/>
    <mergeCell ref="BB217:BD217"/>
    <mergeCell ref="AB217:AH217"/>
    <mergeCell ref="X219:AA219"/>
    <mergeCell ref="A229:D229"/>
    <mergeCell ref="E225:V225"/>
    <mergeCell ref="E226:V226"/>
    <mergeCell ref="E227:V227"/>
    <mergeCell ref="E228:V228"/>
    <mergeCell ref="A218:D218"/>
    <mergeCell ref="T218:V218"/>
    <mergeCell ref="T219:V219"/>
    <mergeCell ref="E218:M218"/>
    <mergeCell ref="P219:S219"/>
    <mergeCell ref="P218:S218"/>
    <mergeCell ref="AB218:AH218"/>
    <mergeCell ref="AB219:AH219"/>
    <mergeCell ref="AB220:AI220"/>
    <mergeCell ref="A220:D220"/>
    <mergeCell ref="A219:D219"/>
    <mergeCell ref="E219:M219"/>
    <mergeCell ref="E229:V229"/>
    <mergeCell ref="A225:D225"/>
    <mergeCell ref="A226:D226"/>
    <mergeCell ref="A227:D227"/>
    <mergeCell ref="A228:D228"/>
    <mergeCell ref="A221:BE221"/>
    <mergeCell ref="A222:BE222"/>
    <mergeCell ref="A223:BE223"/>
    <mergeCell ref="A224:D224"/>
    <mergeCell ref="E224:V224"/>
    <mergeCell ref="BB218:BD218"/>
    <mergeCell ref="BB219:BD219"/>
    <mergeCell ref="AM218:BA218"/>
    <mergeCell ref="AJ218:AL218"/>
    <mergeCell ref="AJ219:AL219"/>
    <mergeCell ref="AM217:BA217"/>
    <mergeCell ref="AM219:BA219"/>
    <mergeCell ref="AJ217:AL217"/>
    <mergeCell ref="X216:AA216"/>
    <mergeCell ref="T216:V216"/>
    <mergeCell ref="T217:V217"/>
    <mergeCell ref="AM216:BA216"/>
    <mergeCell ref="AB216:AH216"/>
    <mergeCell ref="X217:AA217"/>
    <mergeCell ref="X218:AA218"/>
    <mergeCell ref="BB214:BD214"/>
    <mergeCell ref="AB211:AH211"/>
    <mergeCell ref="P214:S214"/>
    <mergeCell ref="T206:V206"/>
    <mergeCell ref="P210:S210"/>
    <mergeCell ref="BB210:BD210"/>
    <mergeCell ref="N206:P206"/>
    <mergeCell ref="Q206:S206"/>
    <mergeCell ref="X210:AA210"/>
    <mergeCell ref="AM214:BA214"/>
    <mergeCell ref="AB214:AH214"/>
    <mergeCell ref="AM212:BA212"/>
    <mergeCell ref="AB213:AH213"/>
    <mergeCell ref="X212:AA212"/>
    <mergeCell ref="BB212:BD212"/>
    <mergeCell ref="BB211:BD211"/>
    <mergeCell ref="X209:BE209"/>
    <mergeCell ref="AI206:AK206"/>
    <mergeCell ref="AM206:BA206"/>
    <mergeCell ref="AB206:AH206"/>
    <mergeCell ref="A208:BE208"/>
    <mergeCell ref="A209:V209"/>
    <mergeCell ref="E214:M214"/>
    <mergeCell ref="AI203:AK203"/>
    <mergeCell ref="N210:O210"/>
    <mergeCell ref="E201:L201"/>
    <mergeCell ref="A153:D153"/>
    <mergeCell ref="Q153:S153"/>
    <mergeCell ref="J151:P151"/>
    <mergeCell ref="A174:N174"/>
    <mergeCell ref="A170:D170"/>
    <mergeCell ref="S170:U170"/>
    <mergeCell ref="W162:Z162"/>
    <mergeCell ref="A213:D213"/>
    <mergeCell ref="A212:D212"/>
    <mergeCell ref="P212:S212"/>
    <mergeCell ref="T205:V205"/>
    <mergeCell ref="J152:P152"/>
    <mergeCell ref="L159:O159"/>
    <mergeCell ref="S163:U163"/>
    <mergeCell ref="P164:R164"/>
    <mergeCell ref="P160:R160"/>
    <mergeCell ref="W158:Z158"/>
    <mergeCell ref="W163:Z163"/>
    <mergeCell ref="E210:L210"/>
    <mergeCell ref="AI199:AK199"/>
    <mergeCell ref="X205:AA205"/>
    <mergeCell ref="AI202:AK202"/>
    <mergeCell ref="T212:V212"/>
    <mergeCell ref="AI200:AK200"/>
    <mergeCell ref="E212:M212"/>
    <mergeCell ref="Q203:S203"/>
    <mergeCell ref="A205:D205"/>
    <mergeCell ref="E205:M205"/>
    <mergeCell ref="A206:D206"/>
    <mergeCell ref="E206:M206"/>
    <mergeCell ref="M201:O201"/>
    <mergeCell ref="BB156:BD156"/>
    <mergeCell ref="AC146:BE146"/>
    <mergeCell ref="AB148:BD149"/>
    <mergeCell ref="AI156:AK156"/>
    <mergeCell ref="BB157:BD157"/>
    <mergeCell ref="Q152:S152"/>
    <mergeCell ref="AF156:AG156"/>
    <mergeCell ref="S157:U157"/>
    <mergeCell ref="A157:D157"/>
    <mergeCell ref="E154:W154"/>
    <mergeCell ref="AL156:BA156"/>
    <mergeCell ref="M156:O156"/>
    <mergeCell ref="E152:I152"/>
    <mergeCell ref="AM157:BA157"/>
    <mergeCell ref="AM162:BA162"/>
    <mergeCell ref="AA164:AH164"/>
    <mergeCell ref="A163:D163"/>
    <mergeCell ref="A162:D162"/>
    <mergeCell ref="X188:AA188"/>
    <mergeCell ref="AB197:AH197"/>
    <mergeCell ref="AI197:AK197"/>
    <mergeCell ref="X187:AA187"/>
    <mergeCell ref="AB204:AH204"/>
    <mergeCell ref="BB185:BD185"/>
    <mergeCell ref="AZ185:BA185"/>
    <mergeCell ref="AD177:AJ177"/>
    <mergeCell ref="AK177:BD177"/>
    <mergeCell ref="X184:AA184"/>
    <mergeCell ref="AL182:BE182"/>
    <mergeCell ref="AM211:BA211"/>
    <mergeCell ref="T211:V211"/>
    <mergeCell ref="BB198:BD198"/>
    <mergeCell ref="W160:Z160"/>
    <mergeCell ref="E165:K165"/>
    <mergeCell ref="E166:K166"/>
    <mergeCell ref="E158:K158"/>
    <mergeCell ref="A165:D165"/>
    <mergeCell ref="E159:K159"/>
    <mergeCell ref="L160:O160"/>
    <mergeCell ref="P158:R158"/>
    <mergeCell ref="S158:U158"/>
    <mergeCell ref="A167:D167"/>
    <mergeCell ref="E167:O167"/>
    <mergeCell ref="J153:P153"/>
    <mergeCell ref="T152:W152"/>
    <mergeCell ref="Q151:S151"/>
    <mergeCell ref="E157:K157"/>
    <mergeCell ref="A156:D156"/>
    <mergeCell ref="A151:D151"/>
    <mergeCell ref="Y154:AA154"/>
    <mergeCell ref="T153:W153"/>
    <mergeCell ref="S165:U165"/>
    <mergeCell ref="E160:K160"/>
    <mergeCell ref="P161:R161"/>
    <mergeCell ref="AB154:AD154"/>
    <mergeCell ref="Q190:S190"/>
    <mergeCell ref="E153:I153"/>
    <mergeCell ref="W156:Z156"/>
    <mergeCell ref="Q211:S211"/>
    <mergeCell ref="Q189:S189"/>
    <mergeCell ref="E202:M202"/>
    <mergeCell ref="A144:D144"/>
    <mergeCell ref="AJ145:BE145"/>
    <mergeCell ref="AA146:AB146"/>
    <mergeCell ref="AA145:AI145"/>
    <mergeCell ref="T151:W151"/>
    <mergeCell ref="AJ130:AL130"/>
    <mergeCell ref="AA130:AG130"/>
    <mergeCell ref="W143:Z143"/>
    <mergeCell ref="W135:Z135"/>
    <mergeCell ref="AA136:BD136"/>
    <mergeCell ref="BB135:BD135"/>
    <mergeCell ref="K135:M135"/>
    <mergeCell ref="A136:Y136"/>
    <mergeCell ref="A134:D134"/>
    <mergeCell ref="E130:F130"/>
    <mergeCell ref="A135:D135"/>
    <mergeCell ref="A142:D142"/>
    <mergeCell ref="A139:BE139"/>
    <mergeCell ref="S135:U135"/>
    <mergeCell ref="BB133:BD133"/>
    <mergeCell ref="AA134:AI134"/>
    <mergeCell ref="T150:W150"/>
    <mergeCell ref="BB130:BD130"/>
    <mergeCell ref="F145:U145"/>
    <mergeCell ref="T148:W148"/>
    <mergeCell ref="AA135:AI135"/>
    <mergeCell ref="W141:Z141"/>
    <mergeCell ref="BB141:BD141"/>
    <mergeCell ref="AH141:AI141"/>
    <mergeCell ref="A145:D145"/>
    <mergeCell ref="F144:U144"/>
    <mergeCell ref="AM129:BA129"/>
    <mergeCell ref="AB89:AI89"/>
    <mergeCell ref="AZ88:BB88"/>
    <mergeCell ref="AK100:BE100"/>
    <mergeCell ref="AC101:AJ101"/>
    <mergeCell ref="Q97:S97"/>
    <mergeCell ref="E110:BB110"/>
    <mergeCell ref="T100:V100"/>
    <mergeCell ref="N100:P100"/>
    <mergeCell ref="Q100:S100"/>
    <mergeCell ref="O119:AA119"/>
    <mergeCell ref="E108:BB108"/>
    <mergeCell ref="N117:BD117"/>
    <mergeCell ref="S141:U141"/>
    <mergeCell ref="A137:BD137"/>
    <mergeCell ref="N141:O141"/>
    <mergeCell ref="A138:BD138"/>
    <mergeCell ref="X115:AK115"/>
    <mergeCell ref="A108:D108"/>
    <mergeCell ref="BC108:BE108"/>
    <mergeCell ref="BC110:BE110"/>
    <mergeCell ref="AG131:AI131"/>
    <mergeCell ref="S134:U134"/>
    <mergeCell ref="K131:M131"/>
    <mergeCell ref="N131:O131"/>
    <mergeCell ref="G130:I130"/>
    <mergeCell ref="N130:O130"/>
    <mergeCell ref="W132:Z132"/>
    <mergeCell ref="AJ134:BE134"/>
    <mergeCell ref="W140:BD140"/>
    <mergeCell ref="G134:O134"/>
    <mergeCell ref="W127:Z127"/>
    <mergeCell ref="A86:D86"/>
    <mergeCell ref="A87:D87"/>
    <mergeCell ref="Q88:S88"/>
    <mergeCell ref="T88:V88"/>
    <mergeCell ref="X88:AA88"/>
    <mergeCell ref="AK88:AM88"/>
    <mergeCell ref="X86:AA86"/>
    <mergeCell ref="AK89:AM89"/>
    <mergeCell ref="Q148:S148"/>
    <mergeCell ref="J149:P149"/>
    <mergeCell ref="BB143:BE143"/>
    <mergeCell ref="AM143:BA143"/>
    <mergeCell ref="Q149:S149"/>
    <mergeCell ref="T149:W149"/>
    <mergeCell ref="J148:P148"/>
    <mergeCell ref="Q150:S150"/>
    <mergeCell ref="P131:R131"/>
    <mergeCell ref="S130:U130"/>
    <mergeCell ref="P132:R132"/>
    <mergeCell ref="E141:L141"/>
    <mergeCell ref="AF141:AG141"/>
    <mergeCell ref="N132:O132"/>
    <mergeCell ref="E132:F132"/>
    <mergeCell ref="N135:O135"/>
    <mergeCell ref="BB131:BD131"/>
    <mergeCell ref="AM131:BA131"/>
    <mergeCell ref="AM130:BA130"/>
    <mergeCell ref="E150:I150"/>
    <mergeCell ref="J150:P150"/>
    <mergeCell ref="G132:I132"/>
    <mergeCell ref="P133:R133"/>
    <mergeCell ref="AJ131:AL131"/>
    <mergeCell ref="N79:P79"/>
    <mergeCell ref="T82:V82"/>
    <mergeCell ref="AZ77:BB77"/>
    <mergeCell ref="X85:AA85"/>
    <mergeCell ref="N89:P89"/>
    <mergeCell ref="T81:V81"/>
    <mergeCell ref="AK85:AM85"/>
    <mergeCell ref="Q85:S85"/>
    <mergeCell ref="T85:V85"/>
    <mergeCell ref="E85:L85"/>
    <mergeCell ref="E87:V87"/>
    <mergeCell ref="E86:L86"/>
    <mergeCell ref="N86:P86"/>
    <mergeCell ref="Q86:S86"/>
    <mergeCell ref="T86:V86"/>
    <mergeCell ref="BC79:BE79"/>
    <mergeCell ref="BC81:BE81"/>
    <mergeCell ref="X82:AA82"/>
    <mergeCell ref="AB82:AI82"/>
    <mergeCell ref="AB87:AI87"/>
    <mergeCell ref="BC82:BE82"/>
    <mergeCell ref="N83:P83"/>
    <mergeCell ref="E84:L84"/>
    <mergeCell ref="N88:P88"/>
    <mergeCell ref="AB86:AI86"/>
    <mergeCell ref="BC84:BE84"/>
    <mergeCell ref="X87:AA87"/>
    <mergeCell ref="AZ85:BB85"/>
    <mergeCell ref="BC85:BE85"/>
    <mergeCell ref="AZ89:BB89"/>
    <mergeCell ref="AZ86:BB86"/>
    <mergeCell ref="N84:P84"/>
    <mergeCell ref="AZ45:BB45"/>
    <mergeCell ref="E68:L68"/>
    <mergeCell ref="N67:V67"/>
    <mergeCell ref="A71:D71"/>
    <mergeCell ref="N49:P49"/>
    <mergeCell ref="E46:L46"/>
    <mergeCell ref="T54:V54"/>
    <mergeCell ref="Q70:S70"/>
    <mergeCell ref="N52:P52"/>
    <mergeCell ref="Q52:S52"/>
    <mergeCell ref="X54:AA54"/>
    <mergeCell ref="A59:BE59"/>
    <mergeCell ref="E61:G61"/>
    <mergeCell ref="AZ55:BB55"/>
    <mergeCell ref="AK55:AM55"/>
    <mergeCell ref="BA54:BB54"/>
    <mergeCell ref="Q54:S54"/>
    <mergeCell ref="BC52:BE52"/>
    <mergeCell ref="BC54:BE54"/>
    <mergeCell ref="BC49:BE49"/>
    <mergeCell ref="A53:D53"/>
    <mergeCell ref="A52:D52"/>
    <mergeCell ref="A54:D54"/>
    <mergeCell ref="X66:AA66"/>
    <mergeCell ref="A67:D67"/>
    <mergeCell ref="E67:L67"/>
    <mergeCell ref="X67:AA67"/>
    <mergeCell ref="A55:D55"/>
    <mergeCell ref="AZ67:BB67"/>
    <mergeCell ref="BC68:BE68"/>
    <mergeCell ref="AB67:AI67"/>
    <mergeCell ref="Q66:S66"/>
    <mergeCell ref="A68:D68"/>
    <mergeCell ref="AQ39:AS39"/>
    <mergeCell ref="AK44:AM44"/>
    <mergeCell ref="N40:P40"/>
    <mergeCell ref="AK42:AM42"/>
    <mergeCell ref="T44:V44"/>
    <mergeCell ref="AZ44:BB44"/>
    <mergeCell ref="AK45:AM45"/>
    <mergeCell ref="A46:D46"/>
    <mergeCell ref="A47:D47"/>
    <mergeCell ref="A48:D48"/>
    <mergeCell ref="A56:BE56"/>
    <mergeCell ref="BC66:BE66"/>
    <mergeCell ref="BA51:BB51"/>
    <mergeCell ref="BA50:BB50"/>
    <mergeCell ref="BC42:BE42"/>
    <mergeCell ref="AB43:AI43"/>
    <mergeCell ref="E40:L40"/>
    <mergeCell ref="A40:D40"/>
    <mergeCell ref="A41:D41"/>
    <mergeCell ref="A42:D42"/>
    <mergeCell ref="A43:D43"/>
    <mergeCell ref="Q42:S42"/>
    <mergeCell ref="T43:V43"/>
    <mergeCell ref="AB51:AI51"/>
    <mergeCell ref="X49:AA49"/>
    <mergeCell ref="K60:L60"/>
    <mergeCell ref="K61:L61"/>
    <mergeCell ref="N61:S61"/>
    <mergeCell ref="AK66:AM66"/>
    <mergeCell ref="A66:D66"/>
    <mergeCell ref="E66:L66"/>
    <mergeCell ref="AB44:AI44"/>
    <mergeCell ref="X45:AA45"/>
    <mergeCell ref="A45:D45"/>
    <mergeCell ref="N45:P45"/>
    <mergeCell ref="Q51:S51"/>
    <mergeCell ref="X47:AA47"/>
    <mergeCell ref="X44:AA44"/>
    <mergeCell ref="A51:D51"/>
    <mergeCell ref="A50:D50"/>
    <mergeCell ref="Q44:S44"/>
    <mergeCell ref="A44:D44"/>
    <mergeCell ref="E49:L49"/>
    <mergeCell ref="AK48:AM48"/>
    <mergeCell ref="AK49:AM49"/>
    <mergeCell ref="AK50:AM50"/>
    <mergeCell ref="N51:P51"/>
    <mergeCell ref="N50:P50"/>
    <mergeCell ref="Q50:S50"/>
    <mergeCell ref="X50:AA50"/>
    <mergeCell ref="AK46:AM46"/>
    <mergeCell ref="AK51:AM51"/>
    <mergeCell ref="E48:V48"/>
    <mergeCell ref="A49:D49"/>
    <mergeCell ref="Q45:S45"/>
    <mergeCell ref="E45:L45"/>
    <mergeCell ref="T51:V51"/>
    <mergeCell ref="T49:V49"/>
    <mergeCell ref="E51:L51"/>
    <mergeCell ref="AB47:BE47"/>
    <mergeCell ref="BC48:BE48"/>
    <mergeCell ref="N44:P44"/>
    <mergeCell ref="BA49:BB49"/>
    <mergeCell ref="A38:H38"/>
    <mergeCell ref="E39:L39"/>
    <mergeCell ref="AK39:AM39"/>
    <mergeCell ref="A39:D39"/>
    <mergeCell ref="T39:V39"/>
    <mergeCell ref="Q39:S39"/>
    <mergeCell ref="N39:P39"/>
    <mergeCell ref="AL34:BD34"/>
    <mergeCell ref="AB65:AI65"/>
    <mergeCell ref="AK65:AM65"/>
    <mergeCell ref="AZ65:BB65"/>
    <mergeCell ref="BC65:BE65"/>
    <mergeCell ref="AN65:AP65"/>
    <mergeCell ref="AQ65:AS65"/>
    <mergeCell ref="A65:D65"/>
    <mergeCell ref="T65:V65"/>
    <mergeCell ref="Q65:S65"/>
    <mergeCell ref="N65:P65"/>
    <mergeCell ref="E65:L65"/>
    <mergeCell ref="X65:AA65"/>
    <mergeCell ref="X64:BE64"/>
    <mergeCell ref="O62:AA62"/>
    <mergeCell ref="AD62:BE62"/>
    <mergeCell ref="A62:N62"/>
    <mergeCell ref="AZ41:BB41"/>
    <mergeCell ref="AZ42:BB42"/>
    <mergeCell ref="T45:V45"/>
    <mergeCell ref="AB48:AI48"/>
    <mergeCell ref="AZ46:BB46"/>
    <mergeCell ref="AB49:AI49"/>
    <mergeCell ref="M42:P42"/>
    <mergeCell ref="AZ39:BB39"/>
    <mergeCell ref="F28:V28"/>
    <mergeCell ref="X12:BE12"/>
    <mergeCell ref="X13:BE13"/>
    <mergeCell ref="X14:BE14"/>
    <mergeCell ref="X27:BE27"/>
    <mergeCell ref="AL1:BE1"/>
    <mergeCell ref="A24:V24"/>
    <mergeCell ref="X11:BE11"/>
    <mergeCell ref="A2:BE2"/>
    <mergeCell ref="X15:BE15"/>
    <mergeCell ref="X24:BE24"/>
    <mergeCell ref="X20:AF20"/>
    <mergeCell ref="X10:BE10"/>
    <mergeCell ref="X9:BE9"/>
    <mergeCell ref="AG34:AJ34"/>
    <mergeCell ref="A36:BE36"/>
    <mergeCell ref="AB39:AI39"/>
    <mergeCell ref="AN39:AP39"/>
    <mergeCell ref="A37:V37"/>
    <mergeCell ref="BC39:BE39"/>
    <mergeCell ref="A34:V34"/>
    <mergeCell ref="Z29:AE29"/>
    <mergeCell ref="A30:V30"/>
    <mergeCell ref="Z32:BE32"/>
    <mergeCell ref="Z30:BE30"/>
    <mergeCell ref="Z31:BE31"/>
    <mergeCell ref="AG29:AI29"/>
    <mergeCell ref="A14:V14"/>
    <mergeCell ref="A15:V15"/>
    <mergeCell ref="X35:AE35"/>
    <mergeCell ref="X34:AE34"/>
    <mergeCell ref="A35:V35"/>
    <mergeCell ref="O1:R1"/>
    <mergeCell ref="S1:W1"/>
    <mergeCell ref="X7:BE7"/>
    <mergeCell ref="A7:V7"/>
    <mergeCell ref="AD5:BE5"/>
    <mergeCell ref="X1:AK1"/>
    <mergeCell ref="I4:J4"/>
    <mergeCell ref="A1:N1"/>
    <mergeCell ref="A3:H3"/>
    <mergeCell ref="A11:V11"/>
    <mergeCell ref="N3:BD3"/>
    <mergeCell ref="A9:V9"/>
    <mergeCell ref="A4:D4"/>
    <mergeCell ref="E4:G4"/>
    <mergeCell ref="A6:BE6"/>
    <mergeCell ref="T4:AB4"/>
    <mergeCell ref="O5:AA5"/>
    <mergeCell ref="A10:V10"/>
    <mergeCell ref="AK4:BD4"/>
    <mergeCell ref="AD4:AJ4"/>
    <mergeCell ref="N4:S4"/>
    <mergeCell ref="K3:L3"/>
    <mergeCell ref="K4:L4"/>
    <mergeCell ref="X19:BE19"/>
    <mergeCell ref="A32:V32"/>
    <mergeCell ref="A13:V13"/>
    <mergeCell ref="I3:J3"/>
    <mergeCell ref="A17:V17"/>
    <mergeCell ref="A19:U19"/>
    <mergeCell ref="A25:V25"/>
    <mergeCell ref="A28:D28"/>
    <mergeCell ref="A12:V12"/>
    <mergeCell ref="X8:BE8"/>
    <mergeCell ref="Z33:AC33"/>
    <mergeCell ref="A33:V33"/>
    <mergeCell ref="AD33:AE33"/>
    <mergeCell ref="AG33:AJ33"/>
    <mergeCell ref="X25:BE25"/>
    <mergeCell ref="Z28:AE28"/>
    <mergeCell ref="X33:Y33"/>
    <mergeCell ref="AG16:AK16"/>
    <mergeCell ref="AL16:BE16"/>
    <mergeCell ref="AL29:BD29"/>
    <mergeCell ref="A26:BE26"/>
    <mergeCell ref="X16:AF16"/>
    <mergeCell ref="AG18:BE18"/>
    <mergeCell ref="A8:V8"/>
    <mergeCell ref="AL28:BD28"/>
    <mergeCell ref="X23:BE23"/>
    <mergeCell ref="A22:I22"/>
    <mergeCell ref="A27:V27"/>
    <mergeCell ref="J22:V22"/>
    <mergeCell ref="A16:V16"/>
    <mergeCell ref="A18:V18"/>
    <mergeCell ref="A23:I23"/>
    <mergeCell ref="X37:BE37"/>
    <mergeCell ref="X39:AA39"/>
    <mergeCell ref="Q47:S47"/>
    <mergeCell ref="Q46:S46"/>
    <mergeCell ref="Q40:S40"/>
    <mergeCell ref="N41:V41"/>
    <mergeCell ref="T40:V40"/>
    <mergeCell ref="AB42:AI42"/>
    <mergeCell ref="AB45:AI45"/>
    <mergeCell ref="AK41:AM41"/>
    <mergeCell ref="I38:BE38"/>
    <mergeCell ref="BC43:BE43"/>
    <mergeCell ref="E41:L41"/>
    <mergeCell ref="T42:W42"/>
    <mergeCell ref="X40:AA40"/>
    <mergeCell ref="X41:AA41"/>
    <mergeCell ref="X42:AA42"/>
    <mergeCell ref="X43:AA43"/>
    <mergeCell ref="X46:AA46"/>
    <mergeCell ref="T46:W46"/>
    <mergeCell ref="AB46:AI46"/>
    <mergeCell ref="T47:V47"/>
    <mergeCell ref="AB41:AI41"/>
    <mergeCell ref="AB40:BE40"/>
    <mergeCell ref="BC44:BE44"/>
    <mergeCell ref="BC45:BE45"/>
    <mergeCell ref="BC41:BE41"/>
    <mergeCell ref="N43:P43"/>
    <mergeCell ref="Q43:S43"/>
    <mergeCell ref="E42:L42"/>
    <mergeCell ref="E43:L43"/>
    <mergeCell ref="E44:L44"/>
    <mergeCell ref="AZ43:BB43"/>
    <mergeCell ref="AK43:AM43"/>
    <mergeCell ref="AB150:BC151"/>
    <mergeCell ref="AJ142:AL142"/>
    <mergeCell ref="AM141:BA141"/>
    <mergeCell ref="BC46:BE46"/>
    <mergeCell ref="BA48:BB48"/>
    <mergeCell ref="T52:V52"/>
    <mergeCell ref="AZ78:BB78"/>
    <mergeCell ref="BC78:BE78"/>
    <mergeCell ref="AK77:AM77"/>
    <mergeCell ref="BC50:BE50"/>
    <mergeCell ref="T76:V76"/>
    <mergeCell ref="Q76:R76"/>
    <mergeCell ref="Q78:S78"/>
    <mergeCell ref="X77:AA77"/>
    <mergeCell ref="E54:L54"/>
    <mergeCell ref="BC69:BE69"/>
    <mergeCell ref="N68:P68"/>
    <mergeCell ref="Q68:S68"/>
    <mergeCell ref="AK69:AM69"/>
    <mergeCell ref="T70:V70"/>
    <mergeCell ref="X70:AA70"/>
    <mergeCell ref="AB70:AI70"/>
    <mergeCell ref="X48:AA48"/>
    <mergeCell ref="AZ79:BB79"/>
    <mergeCell ref="Q79:S79"/>
    <mergeCell ref="T79:V79"/>
    <mergeCell ref="M46:P46"/>
    <mergeCell ref="X51:AA51"/>
    <mergeCell ref="BC77:BE77"/>
    <mergeCell ref="BC51:BE51"/>
    <mergeCell ref="AK75:AM75"/>
    <mergeCell ref="AN75:AP75"/>
    <mergeCell ref="AQ75:AS75"/>
    <mergeCell ref="AZ75:BB75"/>
    <mergeCell ref="Q77:S77"/>
    <mergeCell ref="AL58:BE58"/>
    <mergeCell ref="T68:V68"/>
    <mergeCell ref="E55:L55"/>
    <mergeCell ref="AK67:AM67"/>
    <mergeCell ref="T66:V66"/>
    <mergeCell ref="BC75:BE75"/>
    <mergeCell ref="BC55:BE55"/>
    <mergeCell ref="AB55:AI55"/>
    <mergeCell ref="N55:P55"/>
    <mergeCell ref="S58:W58"/>
    <mergeCell ref="N60:BD60"/>
    <mergeCell ref="AD61:AJ61"/>
    <mergeCell ref="AK61:BD61"/>
    <mergeCell ref="X58:AK58"/>
    <mergeCell ref="N70:P70"/>
    <mergeCell ref="N66:P66"/>
    <mergeCell ref="N47:P47"/>
    <mergeCell ref="Q49:S49"/>
    <mergeCell ref="A81:D81"/>
    <mergeCell ref="A69:D69"/>
    <mergeCell ref="E69:L69"/>
    <mergeCell ref="N69:P69"/>
    <mergeCell ref="Q69:S69"/>
    <mergeCell ref="A70:D70"/>
    <mergeCell ref="AZ80:BB80"/>
    <mergeCell ref="AK71:AM71"/>
    <mergeCell ref="AK79:AM79"/>
    <mergeCell ref="AB76:AI76"/>
    <mergeCell ref="AK81:AM81"/>
    <mergeCell ref="A75:D75"/>
    <mergeCell ref="E75:L75"/>
    <mergeCell ref="N75:P75"/>
    <mergeCell ref="Q75:S75"/>
    <mergeCell ref="T75:V75"/>
    <mergeCell ref="AB79:AI79"/>
    <mergeCell ref="E77:L77"/>
    <mergeCell ref="E71:L71"/>
    <mergeCell ref="A74:BE74"/>
    <mergeCell ref="BA81:BB81"/>
    <mergeCell ref="BC80:BE80"/>
    <mergeCell ref="X55:AA55"/>
    <mergeCell ref="T61:AB61"/>
    <mergeCell ref="A78:D78"/>
    <mergeCell ref="A79:D79"/>
    <mergeCell ref="A80:D80"/>
    <mergeCell ref="N71:P71"/>
    <mergeCell ref="Q71:S71"/>
    <mergeCell ref="AB75:AI75"/>
    <mergeCell ref="A232:BE232"/>
    <mergeCell ref="X192:AA192"/>
    <mergeCell ref="X193:AA193"/>
    <mergeCell ref="A192:D192"/>
    <mergeCell ref="A193:D193"/>
    <mergeCell ref="F192:M192"/>
    <mergeCell ref="E193:M193"/>
    <mergeCell ref="AB202:AH202"/>
    <mergeCell ref="A197:D197"/>
    <mergeCell ref="N193:P193"/>
    <mergeCell ref="AB193:BD193"/>
    <mergeCell ref="AB192:BD192"/>
    <mergeCell ref="Q193:S193"/>
    <mergeCell ref="T193:V193"/>
    <mergeCell ref="X199:AA199"/>
    <mergeCell ref="X198:AA198"/>
    <mergeCell ref="AB199:AH199"/>
    <mergeCell ref="P198:S198"/>
    <mergeCell ref="BB197:BD197"/>
    <mergeCell ref="X196:AJ196"/>
    <mergeCell ref="A207:BE207"/>
    <mergeCell ref="A231:BE231"/>
    <mergeCell ref="T203:V203"/>
    <mergeCell ref="A204:D204"/>
    <mergeCell ref="E204:M204"/>
    <mergeCell ref="E220:AA220"/>
    <mergeCell ref="A230:BE230"/>
    <mergeCell ref="AJ211:AL211"/>
    <mergeCell ref="T202:V202"/>
    <mergeCell ref="A201:D201"/>
    <mergeCell ref="A200:D200"/>
    <mergeCell ref="E199:L199"/>
    <mergeCell ref="A217:D217"/>
    <mergeCell ref="E216:M216"/>
    <mergeCell ref="A198:D198"/>
    <mergeCell ref="T198:V198"/>
    <mergeCell ref="AI198:AK198"/>
    <mergeCell ref="AB203:AH203"/>
    <mergeCell ref="AB201:AH201"/>
    <mergeCell ref="A199:D199"/>
    <mergeCell ref="N204:P204"/>
    <mergeCell ref="Q204:S204"/>
    <mergeCell ref="T204:V204"/>
    <mergeCell ref="A203:D203"/>
    <mergeCell ref="E203:M203"/>
    <mergeCell ref="N203:P203"/>
    <mergeCell ref="T210:V210"/>
    <mergeCell ref="A210:D210"/>
    <mergeCell ref="X213:AA213"/>
    <mergeCell ref="Q205:S205"/>
    <mergeCell ref="A211:D211"/>
    <mergeCell ref="E211:M211"/>
    <mergeCell ref="A215:D215"/>
    <mergeCell ref="A216:D216"/>
    <mergeCell ref="N215:P215"/>
    <mergeCell ref="A214:D214"/>
    <mergeCell ref="AB212:AH212"/>
    <mergeCell ref="E217:M217"/>
    <mergeCell ref="N217:P217"/>
    <mergeCell ref="R217:S217"/>
    <mergeCell ref="P216:S216"/>
    <mergeCell ref="AB215:AH215"/>
    <mergeCell ref="AI205:AK205"/>
    <mergeCell ref="T201:V201"/>
    <mergeCell ref="F184:M184"/>
    <mergeCell ref="T183:V183"/>
    <mergeCell ref="E183:M183"/>
    <mergeCell ref="E169:K169"/>
    <mergeCell ref="AC182:AI182"/>
    <mergeCell ref="AZ184:BA184"/>
    <mergeCell ref="X183:AA183"/>
    <mergeCell ref="A171:BE171"/>
    <mergeCell ref="N176:BD176"/>
    <mergeCell ref="X189:AA189"/>
    <mergeCell ref="X190:AA190"/>
    <mergeCell ref="X191:AA191"/>
    <mergeCell ref="E170:L170"/>
    <mergeCell ref="A178:N178"/>
    <mergeCell ref="X185:AA185"/>
    <mergeCell ref="O182:V182"/>
    <mergeCell ref="A179:BE179"/>
    <mergeCell ref="AB183:AI183"/>
    <mergeCell ref="AM181:BA181"/>
    <mergeCell ref="A187:D187"/>
    <mergeCell ref="A189:D189"/>
    <mergeCell ref="A191:D191"/>
    <mergeCell ref="BB181:BD181"/>
    <mergeCell ref="AB189:AI189"/>
    <mergeCell ref="N186:P186"/>
    <mergeCell ref="T177:AB177"/>
    <mergeCell ref="AZ189:BA189"/>
    <mergeCell ref="AZ186:BA186"/>
    <mergeCell ref="BB186:BD186"/>
    <mergeCell ref="AC184:AM184"/>
    <mergeCell ref="M170:O170"/>
    <mergeCell ref="BB168:BE168"/>
    <mergeCell ref="E185:M185"/>
    <mergeCell ref="E50:L50"/>
    <mergeCell ref="A57:BE57"/>
    <mergeCell ref="I61:J61"/>
    <mergeCell ref="AB62:AC62"/>
    <mergeCell ref="A63:BE63"/>
    <mergeCell ref="A64:V64"/>
    <mergeCell ref="A61:D61"/>
    <mergeCell ref="A60:H60"/>
    <mergeCell ref="I60:J60"/>
    <mergeCell ref="E53:L53"/>
    <mergeCell ref="E52:L52"/>
    <mergeCell ref="X53:AA53"/>
    <mergeCell ref="AB53:AI53"/>
    <mergeCell ref="AB54:AI54"/>
    <mergeCell ref="AK83:AM83"/>
    <mergeCell ref="AZ83:BB83"/>
    <mergeCell ref="W165:Z165"/>
    <mergeCell ref="Q185:S185"/>
    <mergeCell ref="O174:R174"/>
    <mergeCell ref="AL174:BE174"/>
    <mergeCell ref="A181:D181"/>
    <mergeCell ref="T181:V181"/>
    <mergeCell ref="BB184:BD184"/>
    <mergeCell ref="A185:D185"/>
    <mergeCell ref="K180:V180"/>
    <mergeCell ref="E177:G177"/>
    <mergeCell ref="X180:AJ180"/>
    <mergeCell ref="AD178:BE178"/>
    <mergeCell ref="A175:BE175"/>
    <mergeCell ref="F182:M182"/>
    <mergeCell ref="T83:V83"/>
    <mergeCell ref="AB66:AI66"/>
    <mergeCell ref="X52:AA52"/>
    <mergeCell ref="N78:P78"/>
    <mergeCell ref="AZ70:BB70"/>
    <mergeCell ref="AB69:AI69"/>
    <mergeCell ref="X68:AA68"/>
    <mergeCell ref="AB68:AI68"/>
    <mergeCell ref="BC67:BE67"/>
    <mergeCell ref="Q82:S82"/>
    <mergeCell ref="X80:AA80"/>
    <mergeCell ref="BC83:BE83"/>
    <mergeCell ref="Q53:S53"/>
    <mergeCell ref="N53:P53"/>
    <mergeCell ref="Q55:S55"/>
    <mergeCell ref="T55:V55"/>
    <mergeCell ref="AB50:AI50"/>
    <mergeCell ref="N76:P76"/>
    <mergeCell ref="AK70:AM70"/>
    <mergeCell ref="X71:AA71"/>
    <mergeCell ref="X69:AA69"/>
    <mergeCell ref="T71:V71"/>
    <mergeCell ref="AK52:AM52"/>
    <mergeCell ref="AK53:AM53"/>
    <mergeCell ref="T53:V53"/>
    <mergeCell ref="BA52:BB52"/>
    <mergeCell ref="BC53:BE53"/>
    <mergeCell ref="N54:P54"/>
    <mergeCell ref="AB52:AI52"/>
    <mergeCell ref="A58:N58"/>
    <mergeCell ref="O58:R58"/>
    <mergeCell ref="T50:V50"/>
    <mergeCell ref="A114:BE114"/>
    <mergeCell ref="X75:AA75"/>
    <mergeCell ref="AZ71:BB71"/>
    <mergeCell ref="BC71:BE71"/>
    <mergeCell ref="A73:BE73"/>
    <mergeCell ref="A72:BE72"/>
    <mergeCell ref="E70:L70"/>
    <mergeCell ref="AK68:AM68"/>
    <mergeCell ref="T69:V69"/>
    <mergeCell ref="A84:D84"/>
    <mergeCell ref="BC70:BE70"/>
    <mergeCell ref="X78:AA78"/>
    <mergeCell ref="AB80:AI80"/>
    <mergeCell ref="AK80:AM80"/>
    <mergeCell ref="E78:M78"/>
    <mergeCell ref="E79:M79"/>
    <mergeCell ref="AB71:AI71"/>
    <mergeCell ref="X81:AA81"/>
    <mergeCell ref="X76:AA76"/>
    <mergeCell ref="T77:V77"/>
    <mergeCell ref="A77:D77"/>
    <mergeCell ref="T78:V78"/>
    <mergeCell ref="E76:L76"/>
    <mergeCell ref="AB77:AI77"/>
    <mergeCell ref="X79:AA79"/>
    <mergeCell ref="AB78:AI78"/>
    <mergeCell ref="AK78:AM78"/>
    <mergeCell ref="X83:AA83"/>
    <mergeCell ref="N82:P82"/>
    <mergeCell ref="A83:D83"/>
    <mergeCell ref="A82:D82"/>
    <mergeCell ref="Q83:S83"/>
    <mergeCell ref="A117:H117"/>
    <mergeCell ref="AB83:AI83"/>
    <mergeCell ref="AK82:AM82"/>
    <mergeCell ref="AZ82:BB82"/>
    <mergeCell ref="A76:D76"/>
    <mergeCell ref="AB81:AI81"/>
    <mergeCell ref="N77:P77"/>
    <mergeCell ref="T84:V84"/>
    <mergeCell ref="X84:AA84"/>
    <mergeCell ref="W168:Z168"/>
    <mergeCell ref="N85:P85"/>
    <mergeCell ref="AH128:AI128"/>
    <mergeCell ref="A126:D126"/>
    <mergeCell ref="S115:W115"/>
    <mergeCell ref="AH122:AI122"/>
    <mergeCell ref="G123:J123"/>
    <mergeCell ref="W125:Z125"/>
    <mergeCell ref="E106:BB106"/>
    <mergeCell ref="W122:Z122"/>
    <mergeCell ref="A101:D101"/>
    <mergeCell ref="A105:D105"/>
    <mergeCell ref="K126:M126"/>
    <mergeCell ref="P126:R126"/>
    <mergeCell ref="P128:R128"/>
    <mergeCell ref="G126:I126"/>
    <mergeCell ref="AH126:AI126"/>
    <mergeCell ref="AK101:AM101"/>
    <mergeCell ref="AG121:BE121"/>
    <mergeCell ref="A127:D127"/>
    <mergeCell ref="E107:BB107"/>
    <mergeCell ref="P127:R127"/>
    <mergeCell ref="E101:M101"/>
    <mergeCell ref="G128:O128"/>
    <mergeCell ref="AB119:AC119"/>
    <mergeCell ref="X99:AA99"/>
    <mergeCell ref="E111:BB111"/>
    <mergeCell ref="A116:BE116"/>
    <mergeCell ref="BC97:BE97"/>
    <mergeCell ref="AM166:BA166"/>
    <mergeCell ref="S162:U162"/>
    <mergeCell ref="AM163:BA163"/>
    <mergeCell ref="AN96:AP96"/>
    <mergeCell ref="A110:D110"/>
    <mergeCell ref="A103:D103"/>
    <mergeCell ref="AD119:BE119"/>
    <mergeCell ref="AK99:AM99"/>
    <mergeCell ref="AB98:AJ98"/>
    <mergeCell ref="O115:R115"/>
    <mergeCell ref="BA101:BB101"/>
    <mergeCell ref="BA99:BB99"/>
    <mergeCell ref="BB122:BD122"/>
    <mergeCell ref="AK118:BD118"/>
    <mergeCell ref="E99:M99"/>
    <mergeCell ref="A106:D106"/>
    <mergeCell ref="A111:D111"/>
    <mergeCell ref="A112:D112"/>
    <mergeCell ref="BC98:BE98"/>
    <mergeCell ref="BC99:BE99"/>
    <mergeCell ref="BC106:BE106"/>
    <mergeCell ref="E105:BB105"/>
    <mergeCell ref="BC105:BE105"/>
    <mergeCell ref="E104:BB104"/>
    <mergeCell ref="BC107:BE107"/>
    <mergeCell ref="BC112:BE112"/>
    <mergeCell ref="P123:R123"/>
    <mergeCell ref="A113:BE113"/>
    <mergeCell ref="BC111:BE111"/>
    <mergeCell ref="AB100:AJ100"/>
    <mergeCell ref="E100:M100"/>
    <mergeCell ref="E109:BB109"/>
    <mergeCell ref="AH127:AI127"/>
    <mergeCell ref="AA126:AG126"/>
    <mergeCell ref="AJ125:AL125"/>
    <mergeCell ref="A118:D118"/>
    <mergeCell ref="A129:D129"/>
    <mergeCell ref="G127:J127"/>
    <mergeCell ref="N127:O127"/>
    <mergeCell ref="N124:O124"/>
    <mergeCell ref="A124:D124"/>
    <mergeCell ref="P124:R124"/>
    <mergeCell ref="E122:L122"/>
    <mergeCell ref="BB124:BD124"/>
    <mergeCell ref="AA124:AG124"/>
    <mergeCell ref="G124:I124"/>
    <mergeCell ref="BB123:BD123"/>
    <mergeCell ref="W123:Z123"/>
    <mergeCell ref="BB129:BD129"/>
    <mergeCell ref="T118:AB118"/>
    <mergeCell ref="N123:O123"/>
    <mergeCell ref="A120:BE120"/>
    <mergeCell ref="W126:Z126"/>
    <mergeCell ref="W129:Z129"/>
    <mergeCell ref="AA129:AG129"/>
    <mergeCell ref="BB126:BD126"/>
    <mergeCell ref="AM126:BA126"/>
    <mergeCell ref="AM127:BA127"/>
    <mergeCell ref="AH124:AI124"/>
    <mergeCell ref="BA98:BB98"/>
    <mergeCell ref="E118:G118"/>
    <mergeCell ref="N99:P99"/>
    <mergeCell ref="A128:D128"/>
    <mergeCell ref="P129:R129"/>
    <mergeCell ref="S129:U129"/>
    <mergeCell ref="S128:U128"/>
    <mergeCell ref="K129:M129"/>
    <mergeCell ref="S126:U126"/>
    <mergeCell ref="AJ129:AL129"/>
    <mergeCell ref="BB127:BD127"/>
    <mergeCell ref="AJ127:AL127"/>
    <mergeCell ref="AJ126:AL126"/>
    <mergeCell ref="K125:M125"/>
    <mergeCell ref="S131:U131"/>
    <mergeCell ref="S122:U122"/>
    <mergeCell ref="K127:M127"/>
    <mergeCell ref="W124:Z124"/>
    <mergeCell ref="K123:M123"/>
    <mergeCell ref="K124:M124"/>
    <mergeCell ref="BB128:BD128"/>
    <mergeCell ref="I118:J118"/>
    <mergeCell ref="AH123:AI123"/>
    <mergeCell ref="AM122:BA122"/>
    <mergeCell ref="S123:U123"/>
    <mergeCell ref="E125:F125"/>
    <mergeCell ref="P125:R125"/>
    <mergeCell ref="AJ122:AL122"/>
    <mergeCell ref="P122:R122"/>
    <mergeCell ref="BB125:BD125"/>
    <mergeCell ref="AA131:AF131"/>
    <mergeCell ref="A161:D161"/>
    <mergeCell ref="N129:O129"/>
    <mergeCell ref="A159:D159"/>
    <mergeCell ref="A160:D160"/>
    <mergeCell ref="L158:N158"/>
    <mergeCell ref="A122:D122"/>
    <mergeCell ref="A130:D130"/>
    <mergeCell ref="S125:U125"/>
    <mergeCell ref="S132:U132"/>
    <mergeCell ref="W131:Z131"/>
    <mergeCell ref="E131:F131"/>
    <mergeCell ref="AH129:AI129"/>
    <mergeCell ref="AH130:AI130"/>
    <mergeCell ref="P130:R130"/>
    <mergeCell ref="W128:Z128"/>
    <mergeCell ref="AM124:BA124"/>
    <mergeCell ref="AJ124:AL124"/>
    <mergeCell ref="P134:R134"/>
    <mergeCell ref="G133:J133"/>
    <mergeCell ref="AM133:BA133"/>
    <mergeCell ref="AJ132:AL132"/>
    <mergeCell ref="W133:Z133"/>
    <mergeCell ref="N126:O126"/>
    <mergeCell ref="AA128:AG128"/>
    <mergeCell ref="W130:Z130"/>
    <mergeCell ref="AH125:AI125"/>
    <mergeCell ref="A131:D131"/>
    <mergeCell ref="K130:M130"/>
    <mergeCell ref="AA127:AG127"/>
    <mergeCell ref="S127:U127"/>
    <mergeCell ref="E124:F124"/>
    <mergeCell ref="A125:D125"/>
    <mergeCell ref="E164:K164"/>
    <mergeCell ref="S164:U164"/>
    <mergeCell ref="A183:D183"/>
    <mergeCell ref="A182:D182"/>
    <mergeCell ref="O178:AA178"/>
    <mergeCell ref="BB163:BD163"/>
    <mergeCell ref="P163:R163"/>
    <mergeCell ref="AI164:AK164"/>
    <mergeCell ref="AI165:AK165"/>
    <mergeCell ref="AI166:AK166"/>
    <mergeCell ref="AI167:AK167"/>
    <mergeCell ref="AA170:AI170"/>
    <mergeCell ref="AA166:AH166"/>
    <mergeCell ref="S167:U167"/>
    <mergeCell ref="L162:O162"/>
    <mergeCell ref="L164:O164"/>
    <mergeCell ref="W167:Z167"/>
    <mergeCell ref="BB162:BD162"/>
    <mergeCell ref="N181:P181"/>
    <mergeCell ref="Q181:S181"/>
    <mergeCell ref="AM164:BA164"/>
    <mergeCell ref="AB181:AI181"/>
    <mergeCell ref="AJ181:AL181"/>
    <mergeCell ref="X182:AA182"/>
    <mergeCell ref="L168:U168"/>
    <mergeCell ref="A166:D166"/>
    <mergeCell ref="S174:W174"/>
    <mergeCell ref="Q183:S183"/>
    <mergeCell ref="A176:H176"/>
    <mergeCell ref="I176:J176"/>
    <mergeCell ref="X174:AK174"/>
    <mergeCell ref="BB167:BE167"/>
    <mergeCell ref="AA167:AH167"/>
    <mergeCell ref="X181:AA181"/>
    <mergeCell ref="A180:J180"/>
    <mergeCell ref="E181:L181"/>
    <mergeCell ref="AK87:BE87"/>
    <mergeCell ref="AK91:BE91"/>
    <mergeCell ref="AK76:BE76"/>
    <mergeCell ref="N133:O133"/>
    <mergeCell ref="BB142:BD142"/>
    <mergeCell ref="AJ135:AL135"/>
    <mergeCell ref="AJ141:AL141"/>
    <mergeCell ref="P135:R135"/>
    <mergeCell ref="AM135:BA135"/>
    <mergeCell ref="W134:Z134"/>
    <mergeCell ref="P141:R141"/>
    <mergeCell ref="Q89:S89"/>
    <mergeCell ref="A147:D147"/>
    <mergeCell ref="W145:Z145"/>
    <mergeCell ref="P170:R170"/>
    <mergeCell ref="W170:Z170"/>
    <mergeCell ref="AA168:AH168"/>
    <mergeCell ref="AM165:BA165"/>
    <mergeCell ref="E148:I148"/>
    <mergeCell ref="AB178:AC178"/>
    <mergeCell ref="W164:Z164"/>
    <mergeCell ref="AM167:BA167"/>
    <mergeCell ref="I177:J177"/>
    <mergeCell ref="AK180:BE180"/>
    <mergeCell ref="E126:F126"/>
    <mergeCell ref="F142:U142"/>
    <mergeCell ref="E162:K162"/>
    <mergeCell ref="E163:K163"/>
    <mergeCell ref="J23:V23"/>
    <mergeCell ref="A20:V20"/>
    <mergeCell ref="E47:M47"/>
    <mergeCell ref="L169:U169"/>
    <mergeCell ref="BD152:BE152"/>
    <mergeCell ref="AI169:BE169"/>
    <mergeCell ref="AJ170:BE170"/>
    <mergeCell ref="A31:V31"/>
    <mergeCell ref="A148:D148"/>
    <mergeCell ref="A150:D150"/>
    <mergeCell ref="E149:I149"/>
    <mergeCell ref="A152:D152"/>
    <mergeCell ref="BB158:BD158"/>
    <mergeCell ref="Y147:BC147"/>
    <mergeCell ref="AJ143:AL143"/>
    <mergeCell ref="E151:I151"/>
    <mergeCell ref="AM132:BE132"/>
    <mergeCell ref="W142:Z142"/>
    <mergeCell ref="A141:D141"/>
    <mergeCell ref="A149:D149"/>
    <mergeCell ref="W157:Z157"/>
    <mergeCell ref="A146:Z146"/>
    <mergeCell ref="K133:M133"/>
    <mergeCell ref="K132:M132"/>
    <mergeCell ref="A133:D133"/>
    <mergeCell ref="A132:D132"/>
    <mergeCell ref="E147:M147"/>
    <mergeCell ref="AI168:AK168"/>
    <mergeCell ref="AM168:BA168"/>
    <mergeCell ref="E156:L156"/>
    <mergeCell ref="BB165:BE165"/>
    <mergeCell ref="P162:R162"/>
  </mergeCells>
  <phoneticPr fontId="0" type="noConversion"/>
  <conditionalFormatting sqref="T153:W153">
    <cfRule type="cellIs" dxfId="119" priority="227" operator="greaterThan">
      <formula>10</formula>
    </cfRule>
    <cfRule type="cellIs" dxfId="118" priority="82" operator="greaterThan">
      <formula>10</formula>
    </cfRule>
  </conditionalFormatting>
  <conditionalFormatting sqref="Q40:S40">
    <cfRule type="cellIs" dxfId="117" priority="179" operator="lessThan">
      <formula>4990</formula>
    </cfRule>
    <cfRule type="cellIs" dxfId="116" priority="178" operator="greaterThan">
      <formula>5010</formula>
    </cfRule>
  </conditionalFormatting>
  <conditionalFormatting sqref="Q43:S43">
    <cfRule type="cellIs" dxfId="115" priority="177" operator="lessThan">
      <formula>56</formula>
    </cfRule>
    <cfRule type="cellIs" dxfId="114" priority="176" operator="greaterThan">
      <formula>66</formula>
    </cfRule>
  </conditionalFormatting>
  <conditionalFormatting sqref="Q44:S44">
    <cfRule type="cellIs" dxfId="113" priority="175" operator="lessThan">
      <formula>3</formula>
    </cfRule>
    <cfRule type="cellIs" dxfId="112" priority="174" operator="greaterThan">
      <formula>13</formula>
    </cfRule>
  </conditionalFormatting>
  <conditionalFormatting sqref="Q45:S45">
    <cfRule type="cellIs" dxfId="111" priority="173" operator="lessThan">
      <formula>16</formula>
    </cfRule>
    <cfRule type="cellIs" dxfId="110" priority="172" operator="greaterThan">
      <formula>26</formula>
    </cfRule>
  </conditionalFormatting>
  <conditionalFormatting sqref="AZ55:BB55">
    <cfRule type="cellIs" dxfId="109" priority="167" operator="greaterThan">
      <formula>1</formula>
    </cfRule>
  </conditionalFormatting>
  <conditionalFormatting sqref="Q49:S49">
    <cfRule type="cellIs" dxfId="108" priority="166" operator="lessThan">
      <formula>503</formula>
    </cfRule>
    <cfRule type="cellIs" dxfId="107" priority="159" operator="greaterThan">
      <formula>528</formula>
    </cfRule>
  </conditionalFormatting>
  <conditionalFormatting sqref="Q50:S50">
    <cfRule type="cellIs" dxfId="106" priority="165" operator="lessThan">
      <formula>475</formula>
    </cfRule>
    <cfRule type="cellIs" dxfId="105" priority="158" operator="greaterThan">
      <formula>500</formula>
    </cfRule>
  </conditionalFormatting>
  <conditionalFormatting sqref="Q51:S51">
    <cfRule type="cellIs" dxfId="104" priority="164" operator="lessThan">
      <formula>468</formula>
    </cfRule>
    <cfRule type="cellIs" dxfId="103" priority="157" operator="greaterThan">
      <formula>496</formula>
    </cfRule>
  </conditionalFormatting>
  <conditionalFormatting sqref="Q52:S52">
    <cfRule type="cellIs" dxfId="102" priority="163" operator="lessThan">
      <formula>489</formula>
    </cfRule>
    <cfRule type="cellIs" dxfId="101" priority="156" operator="greaterThan">
      <formula>518</formula>
    </cfRule>
  </conditionalFormatting>
  <conditionalFormatting sqref="Q53:S53">
    <cfRule type="cellIs" dxfId="100" priority="162" operator="lessThan">
      <formula>528</formula>
    </cfRule>
    <cfRule type="cellIs" dxfId="99" priority="155" operator="greaterThan">
      <formula>560</formula>
    </cfRule>
  </conditionalFormatting>
  <conditionalFormatting sqref="Q55:S55">
    <cfRule type="cellIs" dxfId="98" priority="160" operator="lessThan">
      <formula>575</formula>
    </cfRule>
    <cfRule type="cellIs" dxfId="97" priority="153" operator="greaterThan">
      <formula>610</formula>
    </cfRule>
    <cfRule type="cellIs" dxfId="96" priority="152" operator="greaterThan">
      <formula>610</formula>
    </cfRule>
  </conditionalFormatting>
  <conditionalFormatting sqref="AZ41:BB41">
    <cfRule type="cellIs" dxfId="95" priority="151" operator="lessThan">
      <formula>918</formula>
    </cfRule>
    <cfRule type="cellIs" dxfId="94" priority="145" operator="greaterThan">
      <formula>950</formula>
    </cfRule>
  </conditionalFormatting>
  <conditionalFormatting sqref="AZ42:BB42">
    <cfRule type="cellIs" dxfId="93" priority="150" operator="lessThan">
      <formula>1424</formula>
    </cfRule>
    <cfRule type="cellIs" dxfId="92" priority="144" operator="greaterThan">
      <formula>1456</formula>
    </cfRule>
  </conditionalFormatting>
  <conditionalFormatting sqref="AZ43:BB43">
    <cfRule type="cellIs" dxfId="91" priority="149" operator="lessThan">
      <formula>1644</formula>
    </cfRule>
    <cfRule type="cellIs" dxfId="90" priority="143" operator="greaterThan">
      <formula>1676</formula>
    </cfRule>
  </conditionalFormatting>
  <conditionalFormatting sqref="AZ44:BB44">
    <cfRule type="cellIs" dxfId="89" priority="148" operator="lessThan">
      <formula>1462</formula>
    </cfRule>
    <cfRule type="cellIs" dxfId="88" priority="142" operator="greaterThan">
      <formula>1494</formula>
    </cfRule>
  </conditionalFormatting>
  <conditionalFormatting sqref="AZ45:BB45">
    <cfRule type="cellIs" dxfId="87" priority="147" operator="lessThan">
      <formula>916</formula>
    </cfRule>
    <cfRule type="cellIs" dxfId="86" priority="141" operator="greaterThan">
      <formula>948</formula>
    </cfRule>
  </conditionalFormatting>
  <conditionalFormatting sqref="Q66:S66">
    <cfRule type="cellIs" dxfId="85" priority="139" operator="greaterThan">
      <formula>20</formula>
    </cfRule>
  </conditionalFormatting>
  <conditionalFormatting sqref="AZ66">
    <cfRule type="cellIs" dxfId="84" priority="131" operator="greaterThan">
      <formula>5</formula>
    </cfRule>
  </conditionalFormatting>
  <conditionalFormatting sqref="BB66">
    <cfRule type="cellIs" dxfId="83" priority="130" operator="greaterThan">
      <formula>15</formula>
    </cfRule>
  </conditionalFormatting>
  <conditionalFormatting sqref="AZ68">
    <cfRule type="cellIs" dxfId="82" priority="129" operator="greaterThan">
      <formula>50</formula>
    </cfRule>
  </conditionalFormatting>
  <conditionalFormatting sqref="BB68">
    <cfRule type="cellIs" dxfId="81" priority="128" operator="greaterThan">
      <formula>40</formula>
    </cfRule>
  </conditionalFormatting>
  <conditionalFormatting sqref="AZ77:BB77">
    <cfRule type="cellIs" dxfId="80" priority="124" operator="lessThan">
      <formula>50</formula>
    </cfRule>
  </conditionalFormatting>
  <conditionalFormatting sqref="AZ78:BB78">
    <cfRule type="cellIs" dxfId="79" priority="123" operator="lessThan">
      <formula>750</formula>
    </cfRule>
  </conditionalFormatting>
  <conditionalFormatting sqref="AZ79:BB79">
    <cfRule type="cellIs" dxfId="78" priority="122" operator="lessThan">
      <formula>20</formula>
    </cfRule>
  </conditionalFormatting>
  <conditionalFormatting sqref="AZ81">
    <cfRule type="cellIs" dxfId="77" priority="121" operator="lessThan">
      <formula>20</formula>
    </cfRule>
  </conditionalFormatting>
  <conditionalFormatting sqref="BA81:BB81">
    <cfRule type="cellIs" dxfId="76" priority="120" operator="greaterThan">
      <formula>230</formula>
    </cfRule>
  </conditionalFormatting>
  <conditionalFormatting sqref="AZ83:BB83">
    <cfRule type="cellIs" dxfId="75" priority="119" operator="lessThan">
      <formula>440</formula>
    </cfRule>
  </conditionalFormatting>
  <conditionalFormatting sqref="AZ84:BB84">
    <cfRule type="cellIs" dxfId="74" priority="118" operator="lessThan">
      <formula>510</formula>
    </cfRule>
  </conditionalFormatting>
  <conditionalFormatting sqref="AZ85:BB85">
    <cfRule type="cellIs" dxfId="73" priority="117" operator="lessThan">
      <formula>390</formula>
    </cfRule>
  </conditionalFormatting>
  <conditionalFormatting sqref="AZ86:BB86">
    <cfRule type="cellIs" dxfId="72" priority="116" operator="lessThan">
      <formula>230</formula>
    </cfRule>
  </conditionalFormatting>
  <conditionalFormatting sqref="AZ88:BB88">
    <cfRule type="cellIs" dxfId="71" priority="115" operator="lessThan">
      <formula>951</formula>
    </cfRule>
    <cfRule type="cellIs" dxfId="70" priority="114" operator="greaterThan">
      <formula>961</formula>
    </cfRule>
  </conditionalFormatting>
  <conditionalFormatting sqref="AZ90:BB90">
    <cfRule type="cellIs" dxfId="69" priority="113" operator="greaterThan">
      <formula>113</formula>
    </cfRule>
  </conditionalFormatting>
  <conditionalFormatting sqref="Q84:S84">
    <cfRule type="cellIs" dxfId="68" priority="106" operator="lessThan">
      <formula>220</formula>
    </cfRule>
    <cfRule type="cellIs" dxfId="67" priority="102" operator="greaterThan">
      <formula>240</formula>
    </cfRule>
  </conditionalFormatting>
  <conditionalFormatting sqref="Q85:S85">
    <cfRule type="cellIs" dxfId="66" priority="101" operator="greaterThan">
      <formula>15</formula>
    </cfRule>
  </conditionalFormatting>
  <conditionalFormatting sqref="Q77:S77">
    <cfRule type="cellIs" dxfId="65" priority="100" operator="lessThan">
      <formula>30</formula>
    </cfRule>
    <cfRule type="cellIs" dxfId="64" priority="96" operator="greaterThan">
      <formula>50</formula>
    </cfRule>
  </conditionalFormatting>
  <conditionalFormatting sqref="Q78:S78">
    <cfRule type="cellIs" dxfId="63" priority="99" operator="lessThan">
      <formula>1280</formula>
    </cfRule>
    <cfRule type="cellIs" dxfId="62" priority="95" operator="greaterThan">
      <formula>1300</formula>
    </cfRule>
  </conditionalFormatting>
  <conditionalFormatting sqref="S76">
    <cfRule type="cellIs" dxfId="61" priority="92" operator="greaterThan">
      <formula>10</formula>
    </cfRule>
  </conditionalFormatting>
  <conditionalFormatting sqref="Q76:R76">
    <cfRule type="cellIs" dxfId="60" priority="91" operator="greaterThan">
      <formula>10</formula>
    </cfRule>
    <cfRule type="cellIs" dxfId="59" priority="90" operator="lessThan">
      <formula>-10</formula>
    </cfRule>
  </conditionalFormatting>
  <conditionalFormatting sqref="Q100:S100">
    <cfRule type="cellIs" dxfId="58" priority="89" operator="lessThan">
      <formula>3</formula>
    </cfRule>
  </conditionalFormatting>
  <conditionalFormatting sqref="P123:R123">
    <cfRule type="cellIs" dxfId="57" priority="88" operator="lessThan">
      <formula>160</formula>
    </cfRule>
  </conditionalFormatting>
  <conditionalFormatting sqref="AM127:BA127">
    <cfRule type="cellIs" dxfId="56" priority="87" operator="lessThan">
      <formula>2.15</formula>
    </cfRule>
    <cfRule type="cellIs" dxfId="55" priority="86" operator="greaterThan">
      <formula>2.35</formula>
    </cfRule>
  </conditionalFormatting>
  <conditionalFormatting sqref="AM142:BA142">
    <cfRule type="cellIs" dxfId="54" priority="84" operator="greaterThan">
      <formula>2</formula>
    </cfRule>
  </conditionalFormatting>
  <conditionalFormatting sqref="AM143:BA143">
    <cfRule type="cellIs" dxfId="53" priority="83" operator="greaterThan">
      <formula>150</formula>
    </cfRule>
  </conditionalFormatting>
  <conditionalFormatting sqref="AM165:BA165">
    <cfRule type="cellIs" dxfId="52" priority="81" operator="lessThan">
      <formula>175</formula>
    </cfRule>
  </conditionalFormatting>
  <conditionalFormatting sqref="AZ184:BA184">
    <cfRule type="cellIs" dxfId="51" priority="75" operator="greaterThan">
      <formula>3500</formula>
    </cfRule>
  </conditionalFormatting>
  <conditionalFormatting sqref="AZ189:BA189">
    <cfRule type="cellIs" dxfId="50" priority="73" operator="greaterThan">
      <formula>100</formula>
    </cfRule>
  </conditionalFormatting>
  <conditionalFormatting sqref="Q190:S190">
    <cfRule type="cellIs" dxfId="49" priority="72" operator="lessThan">
      <formula>8</formula>
    </cfRule>
  </conditionalFormatting>
  <conditionalFormatting sqref="Q193:S193">
    <cfRule type="cellIs" dxfId="48" priority="71" operator="greaterThan">
      <formula>50</formula>
    </cfRule>
  </conditionalFormatting>
  <conditionalFormatting sqref="P157:R157">
    <cfRule type="cellIs" dxfId="47" priority="70" operator="lessThan">
      <formula>5</formula>
    </cfRule>
    <cfRule type="cellIs" dxfId="46" priority="69" operator="greaterThan">
      <formula>6.5</formula>
    </cfRule>
  </conditionalFormatting>
  <conditionalFormatting sqref="P159:R159">
    <cfRule type="cellIs" dxfId="45" priority="68" operator="lessThan">
      <formula>945</formula>
    </cfRule>
    <cfRule type="cellIs" dxfId="44" priority="62" operator="greaterThan">
      <formula>955</formula>
    </cfRule>
  </conditionalFormatting>
  <conditionalFormatting sqref="P160:R160">
    <cfRule type="cellIs" dxfId="43" priority="67" operator="lessThan">
      <formula>1185</formula>
    </cfRule>
    <cfRule type="cellIs" dxfId="42" priority="61" operator="greaterThan">
      <formula>1195</formula>
    </cfRule>
  </conditionalFormatting>
  <conditionalFormatting sqref="P161:R161">
    <cfRule type="cellIs" dxfId="41" priority="60" operator="greaterThan">
      <formula>90</formula>
    </cfRule>
  </conditionalFormatting>
  <conditionalFormatting sqref="P162:R162">
    <cfRule type="cellIs" dxfId="40" priority="59" operator="greaterThan">
      <formula>90</formula>
    </cfRule>
  </conditionalFormatting>
  <conditionalFormatting sqref="P163:R163">
    <cfRule type="cellIs" dxfId="39" priority="64" operator="greaterThan">
      <formula>15</formula>
    </cfRule>
  </conditionalFormatting>
  <conditionalFormatting sqref="P164:R164">
    <cfRule type="cellIs" dxfId="38" priority="63" operator="greaterThan">
      <formula>50</formula>
    </cfRule>
  </conditionalFormatting>
  <conditionalFormatting sqref="Q185:S185">
    <cfRule type="cellIs" dxfId="37" priority="58" operator="lessThan">
      <formula>705</formula>
    </cfRule>
  </conditionalFormatting>
  <conditionalFormatting sqref="Q186:S186">
    <cfRule type="cellIs" dxfId="36" priority="57" operator="lessThan">
      <formula>6795</formula>
    </cfRule>
    <cfRule type="cellIs" dxfId="35" priority="56" operator="greaterThan">
      <formula>6805</formula>
    </cfRule>
  </conditionalFormatting>
  <conditionalFormatting sqref="Q189:S189">
    <cfRule type="cellIs" dxfId="34" priority="55" operator="lessThan">
      <formula>4895</formula>
    </cfRule>
    <cfRule type="cellIs" dxfId="33" priority="54" operator="greaterThan">
      <formula>4915</formula>
    </cfRule>
  </conditionalFormatting>
  <conditionalFormatting sqref="AM211:BA211">
    <cfRule type="cellIs" dxfId="32" priority="49" operator="greaterThan">
      <formula>6400</formula>
    </cfRule>
  </conditionalFormatting>
  <conditionalFormatting sqref="AM212:BA212">
    <cfRule type="cellIs" dxfId="31" priority="48" operator="greaterThan">
      <formula>2090</formula>
    </cfRule>
  </conditionalFormatting>
  <conditionalFormatting sqref="AM214:BA214">
    <cfRule type="cellIs" dxfId="30" priority="47" operator="greaterThan">
      <formula>570</formula>
    </cfRule>
  </conditionalFormatting>
  <conditionalFormatting sqref="AM215:BA215">
    <cfRule type="cellIs" dxfId="29" priority="46" operator="greaterThan">
      <formula>830</formula>
    </cfRule>
  </conditionalFormatting>
  <conditionalFormatting sqref="AM217:BA217">
    <cfRule type="cellIs" dxfId="28" priority="45" operator="greaterThan">
      <formula>150</formula>
    </cfRule>
  </conditionalFormatting>
  <conditionalFormatting sqref="AM218:BA218">
    <cfRule type="cellIs" dxfId="27" priority="44" operator="greaterThan">
      <formula>3</formula>
    </cfRule>
  </conditionalFormatting>
  <conditionalFormatting sqref="AM219:BA219">
    <cfRule type="cellIs" dxfId="26" priority="43" operator="greaterThan">
      <formula>0.4</formula>
    </cfRule>
  </conditionalFormatting>
  <conditionalFormatting sqref="AM131:BA131">
    <cfRule type="cellIs" dxfId="25" priority="40" operator="lessThan">
      <formula>258</formula>
    </cfRule>
  </conditionalFormatting>
  <conditionalFormatting sqref="AZ69">
    <cfRule type="cellIs" dxfId="24" priority="39" operator="greaterThan">
      <formula>50</formula>
    </cfRule>
  </conditionalFormatting>
  <conditionalFormatting sqref="BB69">
    <cfRule type="cellIs" dxfId="23" priority="38" operator="greaterThan">
      <formula>80</formula>
    </cfRule>
  </conditionalFormatting>
  <conditionalFormatting sqref="Q79:S79">
    <cfRule type="cellIs" dxfId="22" priority="36" operator="greaterThan">
      <formula>840</formula>
    </cfRule>
    <cfRule type="cellIs" dxfId="21" priority="37" operator="lessThan">
      <formula>820</formula>
    </cfRule>
  </conditionalFormatting>
  <conditionalFormatting sqref="Q81:S81">
    <cfRule type="cellIs" dxfId="20" priority="34" operator="greaterThan">
      <formula>390</formula>
    </cfRule>
    <cfRule type="cellIs" dxfId="19" priority="35" operator="lessThan">
      <formula>370</formula>
    </cfRule>
  </conditionalFormatting>
  <conditionalFormatting sqref="Q82:S82">
    <cfRule type="cellIs" dxfId="18" priority="32" operator="greaterThan">
      <formula>300</formula>
    </cfRule>
    <cfRule type="cellIs" dxfId="17" priority="33" operator="lessThan">
      <formula>280</formula>
    </cfRule>
  </conditionalFormatting>
  <conditionalFormatting sqref="Q83:S83">
    <cfRule type="cellIs" dxfId="16" priority="30" operator="greaterThan">
      <formula>240</formula>
    </cfRule>
    <cfRule type="cellIs" dxfId="15" priority="31" operator="lessThan">
      <formula>220</formula>
    </cfRule>
  </conditionalFormatting>
  <conditionalFormatting sqref="Q86:S86">
    <cfRule type="cellIs" dxfId="14" priority="26" operator="greaterThan">
      <formula>30</formula>
    </cfRule>
  </conditionalFormatting>
  <conditionalFormatting sqref="AZ186:BA186">
    <cfRule type="cellIs" dxfId="13" priority="25" operator="greaterThan">
      <formula>3400</formula>
    </cfRule>
  </conditionalFormatting>
  <conditionalFormatting sqref="AZ185:BA185">
    <cfRule type="cellIs" dxfId="12" priority="24" operator="greaterThan">
      <formula>3500</formula>
    </cfRule>
  </conditionalFormatting>
  <conditionalFormatting sqref="AM167:BA167">
    <cfRule type="cellIs" dxfId="11" priority="22" operator="lessThan">
      <formula>6</formula>
    </cfRule>
    <cfRule type="cellIs" dxfId="10" priority="1" operator="greaterThan">
      <formula>365</formula>
    </cfRule>
  </conditionalFormatting>
  <conditionalFormatting sqref="Q68:S68">
    <cfRule type="cellIs" dxfId="9" priority="10" operator="lessThan">
      <formula>2895</formula>
    </cfRule>
    <cfRule type="cellIs" dxfId="8" priority="11" operator="greaterThan">
      <formula>2905</formula>
    </cfRule>
  </conditionalFormatting>
  <conditionalFormatting sqref="Q69:S69">
    <cfRule type="cellIs" dxfId="7" priority="8" operator="lessThan">
      <formula>50</formula>
    </cfRule>
    <cfRule type="cellIs" dxfId="6" priority="9" operator="greaterThan">
      <formula>86</formula>
    </cfRule>
  </conditionalFormatting>
  <conditionalFormatting sqref="Q70:S70">
    <cfRule type="cellIs" dxfId="5" priority="6" operator="lessThan">
      <formula>11.5</formula>
    </cfRule>
    <cfRule type="cellIs" dxfId="4" priority="7" operator="greaterThan">
      <formula>12.5</formula>
    </cfRule>
  </conditionalFormatting>
  <conditionalFormatting sqref="Q71:S71">
    <cfRule type="cellIs" dxfId="3" priority="5" operator="greaterThan">
      <formula>16</formula>
    </cfRule>
  </conditionalFormatting>
  <conditionalFormatting sqref="AZ70:BB70">
    <cfRule type="cellIs" dxfId="2" priority="4" operator="greaterThan">
      <formula>1100</formula>
    </cfRule>
  </conditionalFormatting>
  <conditionalFormatting sqref="AM168:BA168">
    <cfRule type="cellIs" dxfId="1" priority="3" operator="lessThan">
      <formula>6</formula>
    </cfRule>
  </conditionalFormatting>
  <conditionalFormatting sqref="AM166:BA166">
    <cfRule type="cellIs" dxfId="0" priority="2" operator="greaterThan">
      <formula>215</formula>
    </cfRule>
  </conditionalFormatting>
  <dataValidations disablePrompts="1" xWindow="1265" yWindow="568" count="1">
    <dataValidation type="list" allowBlank="1" showInputMessage="1" showErrorMessage="1" prompt="Nationaliteit" sqref="BI5" xr:uid="{00000000-0002-0000-0000-000000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Thees Pranger</dc:creator>
  <cp:lastModifiedBy>Eigenaar</cp:lastModifiedBy>
  <cp:lastPrinted>2020-01-03T20:42:54Z</cp:lastPrinted>
  <dcterms:created xsi:type="dcterms:W3CDTF">2005-05-25T04:57:40Z</dcterms:created>
  <dcterms:modified xsi:type="dcterms:W3CDTF">2021-05-04T10:21:47Z</dcterms:modified>
</cp:coreProperties>
</file>