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\Documents\DOCUMENTEN PRIVE\O-Jollen\OVK Zilvermeer 2017- 2018-2019\"/>
    </mc:Choice>
  </mc:AlternateContent>
  <xr:revisionPtr revIDLastSave="0" documentId="8_{B78ED2D2-ABC5-48D5-882E-BDE626109235}" xr6:coauthVersionLast="43" xr6:coauthVersionMax="43" xr10:uidLastSave="{00000000-0000-0000-0000-000000000000}"/>
  <bookViews>
    <workbookView xWindow="-96" yWindow="-96" windowWidth="19392" windowHeight="10992" xr2:uid="{CDD66354-C3D3-4865-903D-C0FCB969549B}"/>
  </bookViews>
  <sheets>
    <sheet name="OVK 2019 Olympiajol (gecorr.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3" i="1" l="1"/>
  <c r="K33" i="1"/>
  <c r="M33" i="1" s="1"/>
  <c r="C33" i="1"/>
  <c r="L32" i="1"/>
  <c r="K32" i="1"/>
  <c r="M32" i="1" s="1"/>
  <c r="C32" i="1"/>
  <c r="L31" i="1"/>
  <c r="K31" i="1"/>
  <c r="M31" i="1" s="1"/>
  <c r="C31" i="1"/>
  <c r="L30" i="1"/>
  <c r="K30" i="1"/>
  <c r="M30" i="1" s="1"/>
  <c r="C30" i="1"/>
  <c r="L29" i="1"/>
  <c r="K29" i="1"/>
  <c r="M29" i="1" s="1"/>
  <c r="C29" i="1"/>
  <c r="L28" i="1"/>
  <c r="K28" i="1"/>
  <c r="M28" i="1" s="1"/>
  <c r="C28" i="1"/>
  <c r="L27" i="1"/>
  <c r="K27" i="1"/>
  <c r="M27" i="1" s="1"/>
  <c r="C27" i="1"/>
  <c r="L26" i="1"/>
  <c r="K26" i="1"/>
  <c r="M26" i="1" s="1"/>
  <c r="C26" i="1"/>
  <c r="L25" i="1"/>
  <c r="K25" i="1"/>
  <c r="M25" i="1" s="1"/>
  <c r="C25" i="1"/>
  <c r="L24" i="1"/>
  <c r="K24" i="1"/>
  <c r="M24" i="1" s="1"/>
  <c r="C24" i="1"/>
  <c r="L23" i="1"/>
  <c r="K23" i="1"/>
  <c r="M23" i="1" s="1"/>
  <c r="C23" i="1"/>
  <c r="L22" i="1"/>
  <c r="K22" i="1"/>
  <c r="M22" i="1" s="1"/>
  <c r="C22" i="1"/>
  <c r="L21" i="1"/>
  <c r="K21" i="1"/>
  <c r="M21" i="1" s="1"/>
  <c r="C21" i="1"/>
  <c r="L20" i="1"/>
  <c r="K20" i="1"/>
  <c r="M20" i="1" s="1"/>
  <c r="C20" i="1"/>
  <c r="L19" i="1"/>
  <c r="K19" i="1"/>
  <c r="M19" i="1" s="1"/>
  <c r="C19" i="1"/>
  <c r="L18" i="1"/>
  <c r="K18" i="1"/>
  <c r="M18" i="1" s="1"/>
  <c r="C18" i="1"/>
  <c r="L17" i="1"/>
  <c r="K17" i="1"/>
  <c r="M17" i="1" s="1"/>
  <c r="C17" i="1"/>
  <c r="L16" i="1"/>
  <c r="K16" i="1"/>
  <c r="M16" i="1" s="1"/>
  <c r="C16" i="1"/>
  <c r="L15" i="1"/>
  <c r="K15" i="1"/>
  <c r="M15" i="1" s="1"/>
  <c r="C15" i="1"/>
  <c r="L14" i="1"/>
  <c r="K14" i="1"/>
  <c r="M14" i="1" s="1"/>
  <c r="C14" i="1"/>
  <c r="L13" i="1"/>
  <c r="K13" i="1"/>
  <c r="M13" i="1" s="1"/>
  <c r="C13" i="1"/>
  <c r="L12" i="1"/>
  <c r="K12" i="1"/>
  <c r="M12" i="1" s="1"/>
  <c r="C12" i="1"/>
  <c r="L11" i="1"/>
  <c r="K11" i="1"/>
  <c r="M11" i="1" s="1"/>
  <c r="C11" i="1"/>
  <c r="L10" i="1"/>
  <c r="K10" i="1"/>
  <c r="M10" i="1" s="1"/>
  <c r="C10" i="1"/>
  <c r="L9" i="1"/>
  <c r="K9" i="1"/>
  <c r="M9" i="1" s="1"/>
  <c r="C9" i="1"/>
  <c r="L8" i="1"/>
  <c r="K8" i="1"/>
  <c r="M8" i="1" s="1"/>
  <c r="C8" i="1"/>
  <c r="L7" i="1"/>
  <c r="K7" i="1"/>
  <c r="M7" i="1" s="1"/>
  <c r="C7" i="1"/>
  <c r="L6" i="1"/>
  <c r="K6" i="1"/>
  <c r="M6" i="1" s="1"/>
  <c r="C6" i="1"/>
  <c r="L5" i="1"/>
  <c r="K5" i="1"/>
  <c r="M5" i="1" s="1"/>
  <c r="C5" i="1"/>
  <c r="L4" i="1"/>
  <c r="K4" i="1"/>
  <c r="M4" i="1" s="1"/>
  <c r="C4" i="1"/>
</calcChain>
</file>

<file path=xl/sharedStrings.xml><?xml version="1.0" encoding="utf-8"?>
<sst xmlns="http://schemas.openxmlformats.org/spreadsheetml/2006/main" count="24" uniqueCount="17">
  <si>
    <t>AB-CD</t>
  </si>
  <si>
    <t>AC-BD</t>
  </si>
  <si>
    <t>AD-BC</t>
  </si>
  <si>
    <t xml:space="preserve">                                    OVK Olympiajol 18-19 mei 2019 Belgie</t>
  </si>
  <si>
    <t>14-16</t>
  </si>
  <si>
    <t>15-15</t>
  </si>
  <si>
    <t>Zeilnr</t>
  </si>
  <si>
    <t>Naam</t>
  </si>
  <si>
    <t>race 1</t>
  </si>
  <si>
    <t>race 2</t>
  </si>
  <si>
    <t>race 3</t>
  </si>
  <si>
    <t>race 4</t>
  </si>
  <si>
    <t>race 5</t>
  </si>
  <si>
    <t>race 6</t>
  </si>
  <si>
    <t>punten</t>
  </si>
  <si>
    <t>aftrek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</si>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</sst>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ard" xfId="0" builtinId="0"/>
  </cellStyles>
  <dxfs count="1">
    <dxf>
      <fill>
        <patternFill>
          <fgColor indexed="64"/>
          <bgColor rgb="FFE7F1F9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VK%20Olympiajol%20einduitslag%20Zilvermeer%202019%20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orkomst"/>
      <sheetName val="Uitslag"/>
      <sheetName val="OVK 2019 Olympiajol (gecorr.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A7A16-931C-49B6-8C37-5FAE7857B111}">
  <dimension ref="A1:M33"/>
  <sheetViews>
    <sheetView tabSelected="1" zoomScale="80" zoomScaleNormal="80" workbookViewId="0">
      <selection activeCell="O23" sqref="O23"/>
    </sheetView>
  </sheetViews>
  <sheetFormatPr defaultRowHeight="14.4" x14ac:dyDescent="0.55000000000000004"/>
  <cols>
    <col min="1" max="1" width="3.3125" customWidth="1"/>
    <col min="2" max="2" width="8.578125" style="10" customWidth="1"/>
    <col min="3" max="3" width="23.68359375" customWidth="1"/>
    <col min="4" max="9" width="8.83984375" style="10"/>
    <col min="10" max="10" width="2.83984375" style="10" customWidth="1"/>
    <col min="11" max="13" width="8.83984375" style="10"/>
  </cols>
  <sheetData>
    <row r="1" spans="1:13" x14ac:dyDescent="0.55000000000000004">
      <c r="A1" s="1"/>
      <c r="B1" s="2"/>
      <c r="C1" s="1"/>
      <c r="D1" s="3" t="s">
        <v>0</v>
      </c>
      <c r="E1" s="3" t="s">
        <v>1</v>
      </c>
      <c r="F1" s="3" t="s">
        <v>2</v>
      </c>
      <c r="G1" s="3" t="s">
        <v>0</v>
      </c>
      <c r="H1" s="3" t="s">
        <v>1</v>
      </c>
      <c r="I1" s="3" t="s">
        <v>2</v>
      </c>
      <c r="J1" s="2"/>
      <c r="K1" s="2"/>
      <c r="L1" s="2"/>
      <c r="M1" s="2"/>
    </row>
    <row r="2" spans="1:13" x14ac:dyDescent="0.55000000000000004">
      <c r="A2" s="4"/>
      <c r="B2" s="5" t="s">
        <v>3</v>
      </c>
      <c r="C2" s="4"/>
      <c r="D2" s="3" t="s">
        <v>4</v>
      </c>
      <c r="E2" s="3" t="s">
        <v>5</v>
      </c>
      <c r="F2" s="3" t="s">
        <v>5</v>
      </c>
      <c r="G2" s="3" t="s">
        <v>4</v>
      </c>
      <c r="H2" s="3" t="s">
        <v>5</v>
      </c>
      <c r="I2" s="3" t="s">
        <v>5</v>
      </c>
      <c r="J2" s="2"/>
      <c r="K2" s="2"/>
      <c r="L2" s="2"/>
      <c r="M2" s="2"/>
    </row>
    <row r="3" spans="1:13" x14ac:dyDescent="0.55000000000000004">
      <c r="A3" s="6"/>
      <c r="B3" s="7" t="s">
        <v>6</v>
      </c>
      <c r="C3" s="8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/>
      <c r="K3" s="7" t="s">
        <v>14</v>
      </c>
      <c r="L3" s="7" t="s">
        <v>15</v>
      </c>
      <c r="M3" s="7" t="s">
        <v>16</v>
      </c>
    </row>
    <row r="4" spans="1:13" x14ac:dyDescent="0.55000000000000004">
      <c r="A4" s="1">
        <v>1</v>
      </c>
      <c r="B4" s="2">
        <v>84</v>
      </c>
      <c r="C4" s="1" t="str">
        <f>VLOOKUP(B4,[1]!tblZeilers[[Zeilnr]:[Groep]],2,FALSE)</f>
        <v>Juergen Alberty</v>
      </c>
      <c r="D4" s="2">
        <v>3</v>
      </c>
      <c r="E4" s="2">
        <v>1</v>
      </c>
      <c r="F4" s="2">
        <v>1</v>
      </c>
      <c r="G4" s="2">
        <v>1</v>
      </c>
      <c r="H4" s="9">
        <v>6</v>
      </c>
      <c r="I4" s="2">
        <v>2</v>
      </c>
      <c r="J4" s="2"/>
      <c r="K4" s="2">
        <f t="shared" ref="K4:K33" si="0">SUM(D4:I4)</f>
        <v>14</v>
      </c>
      <c r="L4" s="2">
        <f t="shared" ref="L4:L33" si="1">MAX(D4:I4)</f>
        <v>6</v>
      </c>
      <c r="M4" s="2">
        <f t="shared" ref="M4:M33" si="2">K4-L4</f>
        <v>8</v>
      </c>
    </row>
    <row r="5" spans="1:13" x14ac:dyDescent="0.55000000000000004">
      <c r="A5" s="1">
        <v>2</v>
      </c>
      <c r="B5" s="2">
        <v>636</v>
      </c>
      <c r="C5" s="1" t="str">
        <f>VLOOKUP(B5,[1]!tblZeilers[[Zeilnr]:[Groep]],2,FALSE)</f>
        <v>Rob Wapenaar</v>
      </c>
      <c r="D5" s="2">
        <v>1</v>
      </c>
      <c r="E5" s="2">
        <v>2</v>
      </c>
      <c r="F5" s="9">
        <v>3</v>
      </c>
      <c r="G5" s="2">
        <v>2</v>
      </c>
      <c r="H5" s="2">
        <v>1</v>
      </c>
      <c r="I5" s="2">
        <v>3</v>
      </c>
      <c r="J5" s="2"/>
      <c r="K5" s="2">
        <f t="shared" si="0"/>
        <v>12</v>
      </c>
      <c r="L5" s="2">
        <f t="shared" si="1"/>
        <v>3</v>
      </c>
      <c r="M5" s="2">
        <f t="shared" si="2"/>
        <v>9</v>
      </c>
    </row>
    <row r="6" spans="1:13" x14ac:dyDescent="0.55000000000000004">
      <c r="A6" s="1">
        <v>3</v>
      </c>
      <c r="B6" s="2">
        <v>512</v>
      </c>
      <c r="C6" s="1" t="str">
        <f>VLOOKUP(B6,[1]!tblZeilers[[Zeilnr]:[Groep]],2,FALSE)</f>
        <v>Jan Willem van den Hondel</v>
      </c>
      <c r="D6" s="2">
        <v>2</v>
      </c>
      <c r="E6" s="9">
        <v>6</v>
      </c>
      <c r="F6" s="2">
        <v>3</v>
      </c>
      <c r="G6" s="2">
        <v>2</v>
      </c>
      <c r="H6" s="2">
        <v>4</v>
      </c>
      <c r="I6" s="2">
        <v>3</v>
      </c>
      <c r="J6" s="2"/>
      <c r="K6" s="2">
        <f t="shared" si="0"/>
        <v>20</v>
      </c>
      <c r="L6" s="2">
        <f t="shared" si="1"/>
        <v>6</v>
      </c>
      <c r="M6" s="2">
        <f t="shared" si="2"/>
        <v>14</v>
      </c>
    </row>
    <row r="7" spans="1:13" x14ac:dyDescent="0.55000000000000004">
      <c r="A7" s="1">
        <v>4</v>
      </c>
      <c r="B7" s="2">
        <v>693</v>
      </c>
      <c r="C7" s="1" t="str">
        <f>VLOOKUP(B7,[1]!tblZeilers[[Zeilnr]:[Groep]],2,FALSE)</f>
        <v>Luuk Kuijper</v>
      </c>
      <c r="D7" s="2">
        <v>1</v>
      </c>
      <c r="E7" s="2">
        <v>3</v>
      </c>
      <c r="F7" s="9">
        <v>8</v>
      </c>
      <c r="G7" s="2">
        <v>6</v>
      </c>
      <c r="H7" s="2">
        <v>5</v>
      </c>
      <c r="I7" s="2">
        <v>1</v>
      </c>
      <c r="J7" s="2"/>
      <c r="K7" s="2">
        <f t="shared" si="0"/>
        <v>24</v>
      </c>
      <c r="L7" s="2">
        <f t="shared" si="1"/>
        <v>8</v>
      </c>
      <c r="M7" s="2">
        <f t="shared" si="2"/>
        <v>16</v>
      </c>
    </row>
    <row r="8" spans="1:13" x14ac:dyDescent="0.55000000000000004">
      <c r="A8" s="1">
        <v>5</v>
      </c>
      <c r="B8" s="2">
        <v>665</v>
      </c>
      <c r="C8" s="1" t="str">
        <f>VLOOKUP(B8,[1]!tblZeilers[[Zeilnr]:[Groep]],2,FALSE)</f>
        <v>Thies Bosch</v>
      </c>
      <c r="D8" s="9">
        <v>8</v>
      </c>
      <c r="E8" s="2">
        <v>2</v>
      </c>
      <c r="F8" s="2">
        <v>2</v>
      </c>
      <c r="G8" s="2">
        <v>5</v>
      </c>
      <c r="H8" s="2">
        <v>7</v>
      </c>
      <c r="I8" s="2">
        <v>1</v>
      </c>
      <c r="J8" s="2"/>
      <c r="K8" s="2">
        <f t="shared" si="0"/>
        <v>25</v>
      </c>
      <c r="L8" s="2">
        <f t="shared" si="1"/>
        <v>8</v>
      </c>
      <c r="M8" s="2">
        <f t="shared" si="2"/>
        <v>17</v>
      </c>
    </row>
    <row r="9" spans="1:13" x14ac:dyDescent="0.55000000000000004">
      <c r="A9" s="1">
        <v>6</v>
      </c>
      <c r="B9" s="2">
        <v>562</v>
      </c>
      <c r="C9" s="1" t="str">
        <f>VLOOKUP(B9,[1]!tblZeilers[[Zeilnr]:[Groep]],2,FALSE)</f>
        <v>Herman van Eijk</v>
      </c>
      <c r="D9" s="2">
        <v>5</v>
      </c>
      <c r="E9" s="2">
        <v>3</v>
      </c>
      <c r="F9" s="2">
        <v>4</v>
      </c>
      <c r="G9" s="2">
        <v>1</v>
      </c>
      <c r="H9" s="9">
        <v>8</v>
      </c>
      <c r="I9" s="2">
        <v>5</v>
      </c>
      <c r="J9" s="2"/>
      <c r="K9" s="2">
        <f t="shared" si="0"/>
        <v>26</v>
      </c>
      <c r="L9" s="2">
        <f t="shared" si="1"/>
        <v>8</v>
      </c>
      <c r="M9" s="2">
        <f t="shared" si="2"/>
        <v>18</v>
      </c>
    </row>
    <row r="10" spans="1:13" x14ac:dyDescent="0.55000000000000004">
      <c r="A10" s="1">
        <v>7</v>
      </c>
      <c r="B10" s="2">
        <v>652</v>
      </c>
      <c r="C10" s="1" t="str">
        <f>VLOOKUP(B10,[1]!tblZeilers[[Zeilnr]:[Groep]],2,FALSE)</f>
        <v>Klaas de Boer</v>
      </c>
      <c r="D10" s="2">
        <v>6</v>
      </c>
      <c r="E10" s="9">
        <v>8</v>
      </c>
      <c r="F10" s="2">
        <v>2</v>
      </c>
      <c r="G10" s="2">
        <v>5</v>
      </c>
      <c r="H10" s="2">
        <v>1</v>
      </c>
      <c r="I10" s="2">
        <v>7</v>
      </c>
      <c r="J10" s="2"/>
      <c r="K10" s="2">
        <f t="shared" si="0"/>
        <v>29</v>
      </c>
      <c r="L10" s="2">
        <f t="shared" si="1"/>
        <v>8</v>
      </c>
      <c r="M10" s="2">
        <f t="shared" si="2"/>
        <v>21</v>
      </c>
    </row>
    <row r="11" spans="1:13" x14ac:dyDescent="0.55000000000000004">
      <c r="A11" s="1">
        <v>8</v>
      </c>
      <c r="B11" s="2">
        <v>1340</v>
      </c>
      <c r="C11" s="1" t="str">
        <f>VLOOKUP(B11,[1]!tblZeilers[[Zeilnr]:[Groep]],2,FALSE)</f>
        <v>Thomas Leitl</v>
      </c>
      <c r="D11" s="2">
        <v>5</v>
      </c>
      <c r="E11" s="2">
        <v>6</v>
      </c>
      <c r="F11" s="2">
        <v>4</v>
      </c>
      <c r="G11" s="9">
        <v>15</v>
      </c>
      <c r="H11" s="2">
        <v>5</v>
      </c>
      <c r="I11" s="2">
        <v>2</v>
      </c>
      <c r="J11" s="2"/>
      <c r="K11" s="2">
        <f t="shared" si="0"/>
        <v>37</v>
      </c>
      <c r="L11" s="2">
        <f t="shared" si="1"/>
        <v>15</v>
      </c>
      <c r="M11" s="2">
        <f t="shared" si="2"/>
        <v>22</v>
      </c>
    </row>
    <row r="12" spans="1:13" x14ac:dyDescent="0.55000000000000004">
      <c r="A12" s="1">
        <v>9</v>
      </c>
      <c r="B12" s="2">
        <v>694</v>
      </c>
      <c r="C12" s="1" t="str">
        <f>VLOOKUP(B12,[1]!tblZeilers[[Zeilnr]:[Groep]],2,FALSE)</f>
        <v>Fedde Sonnema</v>
      </c>
      <c r="D12" s="2">
        <v>3</v>
      </c>
      <c r="E12" s="2">
        <v>1</v>
      </c>
      <c r="F12" s="9">
        <v>10</v>
      </c>
      <c r="G12" s="2">
        <v>4</v>
      </c>
      <c r="H12" s="2">
        <v>6</v>
      </c>
      <c r="I12" s="2">
        <v>8</v>
      </c>
      <c r="J12" s="2"/>
      <c r="K12" s="2">
        <f t="shared" si="0"/>
        <v>32</v>
      </c>
      <c r="L12" s="2">
        <f t="shared" si="1"/>
        <v>10</v>
      </c>
      <c r="M12" s="2">
        <f t="shared" si="2"/>
        <v>22</v>
      </c>
    </row>
    <row r="13" spans="1:13" x14ac:dyDescent="0.55000000000000004">
      <c r="A13" s="1">
        <v>10</v>
      </c>
      <c r="B13" s="2">
        <v>602</v>
      </c>
      <c r="C13" s="1" t="str">
        <f>VLOOKUP(B13,[1]!tblZeilers[[Zeilnr]:[Groep]],2,FALSE)</f>
        <v>Willem Overtoom</v>
      </c>
      <c r="D13" s="2">
        <v>7</v>
      </c>
      <c r="E13" s="2">
        <v>5</v>
      </c>
      <c r="F13" s="2">
        <v>1</v>
      </c>
      <c r="G13" s="2">
        <v>6</v>
      </c>
      <c r="H13" s="2">
        <v>3</v>
      </c>
      <c r="I13" s="9">
        <v>11</v>
      </c>
      <c r="J13" s="2"/>
      <c r="K13" s="2">
        <f t="shared" si="0"/>
        <v>33</v>
      </c>
      <c r="L13" s="2">
        <f t="shared" si="1"/>
        <v>11</v>
      </c>
      <c r="M13" s="2">
        <f t="shared" si="2"/>
        <v>22</v>
      </c>
    </row>
    <row r="14" spans="1:13" x14ac:dyDescent="0.55000000000000004">
      <c r="A14" s="1">
        <v>11</v>
      </c>
      <c r="B14" s="2">
        <v>696</v>
      </c>
      <c r="C14" s="1" t="str">
        <f>VLOOKUP(B14,[1]!tblZeilers[[Zeilnr]:[Groep]],2,FALSE)</f>
        <v>Jan van Amerongen</v>
      </c>
      <c r="D14" s="2">
        <v>2</v>
      </c>
      <c r="E14" s="2">
        <v>4</v>
      </c>
      <c r="F14" s="9">
        <v>9</v>
      </c>
      <c r="G14" s="2">
        <v>3</v>
      </c>
      <c r="H14" s="2">
        <v>9</v>
      </c>
      <c r="I14" s="2">
        <v>7</v>
      </c>
      <c r="J14" s="2"/>
      <c r="K14" s="2">
        <f t="shared" si="0"/>
        <v>34</v>
      </c>
      <c r="L14" s="2">
        <f t="shared" si="1"/>
        <v>9</v>
      </c>
      <c r="M14" s="2">
        <f t="shared" si="2"/>
        <v>25</v>
      </c>
    </row>
    <row r="15" spans="1:13" x14ac:dyDescent="0.55000000000000004">
      <c r="A15" s="1">
        <v>12</v>
      </c>
      <c r="B15" s="2">
        <v>518</v>
      </c>
      <c r="C15" s="1" t="str">
        <f>VLOOKUP(B15,[1]!tblZeilers[[Zeilnr]:[Groep]],2,FALSE)</f>
        <v>Onno Klazinga</v>
      </c>
      <c r="D15" s="2">
        <v>7</v>
      </c>
      <c r="E15" s="2">
        <v>7</v>
      </c>
      <c r="F15" s="9">
        <v>16</v>
      </c>
      <c r="G15" s="2">
        <v>3</v>
      </c>
      <c r="H15" s="2">
        <v>3</v>
      </c>
      <c r="I15" s="2">
        <v>8</v>
      </c>
      <c r="J15" s="2"/>
      <c r="K15" s="2">
        <f t="shared" si="0"/>
        <v>44</v>
      </c>
      <c r="L15" s="2">
        <f t="shared" si="1"/>
        <v>16</v>
      </c>
      <c r="M15" s="2">
        <f t="shared" si="2"/>
        <v>28</v>
      </c>
    </row>
    <row r="16" spans="1:13" x14ac:dyDescent="0.55000000000000004">
      <c r="A16" s="1">
        <v>13</v>
      </c>
      <c r="B16" s="2">
        <v>688</v>
      </c>
      <c r="C16" s="1" t="str">
        <f>VLOOKUP(B16,[1]!tblZeilers[[Zeilnr]:[Groep]],2,FALSE)</f>
        <v>Adri Vosselman</v>
      </c>
      <c r="D16" s="2">
        <v>9</v>
      </c>
      <c r="E16" s="2">
        <v>7</v>
      </c>
      <c r="F16" s="2">
        <v>7</v>
      </c>
      <c r="G16" s="9">
        <v>13</v>
      </c>
      <c r="H16" s="2">
        <v>2</v>
      </c>
      <c r="I16" s="2">
        <v>5</v>
      </c>
      <c r="J16" s="2"/>
      <c r="K16" s="2">
        <f t="shared" si="0"/>
        <v>43</v>
      </c>
      <c r="L16" s="2">
        <f t="shared" si="1"/>
        <v>13</v>
      </c>
      <c r="M16" s="2">
        <f t="shared" si="2"/>
        <v>30</v>
      </c>
    </row>
    <row r="17" spans="1:13" x14ac:dyDescent="0.55000000000000004">
      <c r="A17" s="1">
        <v>14</v>
      </c>
      <c r="B17" s="2">
        <v>563</v>
      </c>
      <c r="C17" s="1" t="str">
        <f>VLOOKUP(B17,[1]!tblZeilers[[Zeilnr]:[Groep]],2,FALSE)</f>
        <v>Hans de Haas</v>
      </c>
      <c r="D17" s="2">
        <v>4</v>
      </c>
      <c r="E17" s="2">
        <v>5</v>
      </c>
      <c r="F17" s="2">
        <v>8</v>
      </c>
      <c r="G17" s="2">
        <v>4</v>
      </c>
      <c r="H17" s="2">
        <v>10</v>
      </c>
      <c r="I17" s="9">
        <v>12</v>
      </c>
      <c r="J17" s="2"/>
      <c r="K17" s="2">
        <f t="shared" si="0"/>
        <v>43</v>
      </c>
      <c r="L17" s="2">
        <f t="shared" si="1"/>
        <v>12</v>
      </c>
      <c r="M17" s="2">
        <f t="shared" si="2"/>
        <v>31</v>
      </c>
    </row>
    <row r="18" spans="1:13" x14ac:dyDescent="0.55000000000000004">
      <c r="A18" s="1">
        <v>15</v>
      </c>
      <c r="B18" s="2">
        <v>626</v>
      </c>
      <c r="C18" s="1" t="str">
        <f>VLOOKUP(B18,[1]!tblZeilers[[Zeilnr]:[Groep]],2,FALSE)</f>
        <v>Henk Kuiper</v>
      </c>
      <c r="D18" s="2">
        <v>13</v>
      </c>
      <c r="E18" s="9">
        <v>16</v>
      </c>
      <c r="F18" s="2">
        <v>5</v>
      </c>
      <c r="G18" s="2">
        <v>7</v>
      </c>
      <c r="H18" s="2">
        <v>4</v>
      </c>
      <c r="I18" s="2">
        <v>4</v>
      </c>
      <c r="J18" s="2"/>
      <c r="K18" s="2">
        <f t="shared" si="0"/>
        <v>49</v>
      </c>
      <c r="L18" s="2">
        <f t="shared" si="1"/>
        <v>16</v>
      </c>
      <c r="M18" s="2">
        <f t="shared" si="2"/>
        <v>33</v>
      </c>
    </row>
    <row r="19" spans="1:13" x14ac:dyDescent="0.55000000000000004">
      <c r="A19" s="1">
        <v>16</v>
      </c>
      <c r="B19" s="2">
        <v>583</v>
      </c>
      <c r="C19" s="1" t="str">
        <f>VLOOKUP(B19,[1]!tblZeilers[[Zeilnr]:[Groep]],2,FALSE)</f>
        <v>Jan Willem Lalleman</v>
      </c>
      <c r="D19" s="2">
        <v>4</v>
      </c>
      <c r="E19" s="2">
        <v>4</v>
      </c>
      <c r="F19" s="2">
        <v>7</v>
      </c>
      <c r="G19" s="2">
        <v>9</v>
      </c>
      <c r="H19" s="9">
        <v>11</v>
      </c>
      <c r="I19" s="2">
        <v>10</v>
      </c>
      <c r="J19" s="2"/>
      <c r="K19" s="2">
        <f t="shared" si="0"/>
        <v>45</v>
      </c>
      <c r="L19" s="2">
        <f t="shared" si="1"/>
        <v>11</v>
      </c>
      <c r="M19" s="2">
        <f t="shared" si="2"/>
        <v>34</v>
      </c>
    </row>
    <row r="20" spans="1:13" x14ac:dyDescent="0.55000000000000004">
      <c r="A20" s="1">
        <v>17</v>
      </c>
      <c r="B20" s="2">
        <v>516</v>
      </c>
      <c r="C20" s="1" t="str">
        <f>VLOOKUP(B20,[1]!tblZeilers[[Zeilnr]:[Groep]],2,FALSE)</f>
        <v>Michiel Eijsink</v>
      </c>
      <c r="D20" s="2">
        <v>12</v>
      </c>
      <c r="E20" s="9">
        <v>13</v>
      </c>
      <c r="F20" s="2">
        <v>5</v>
      </c>
      <c r="G20" s="2">
        <v>12</v>
      </c>
      <c r="H20" s="2">
        <v>2</v>
      </c>
      <c r="I20" s="2">
        <v>9</v>
      </c>
      <c r="J20" s="2"/>
      <c r="K20" s="2">
        <f t="shared" si="0"/>
        <v>53</v>
      </c>
      <c r="L20" s="2">
        <f t="shared" si="1"/>
        <v>13</v>
      </c>
      <c r="M20" s="2">
        <f t="shared" si="2"/>
        <v>40</v>
      </c>
    </row>
    <row r="21" spans="1:13" x14ac:dyDescent="0.55000000000000004">
      <c r="A21" s="1">
        <v>18</v>
      </c>
      <c r="B21" s="2">
        <v>597</v>
      </c>
      <c r="C21" s="1" t="str">
        <f>VLOOKUP(B21,[1]!tblZeilers[[Zeilnr]:[Groep]],2,FALSE)</f>
        <v>Maurice Gerards</v>
      </c>
      <c r="D21" s="2">
        <v>8</v>
      </c>
      <c r="E21" s="9">
        <v>16</v>
      </c>
      <c r="F21" s="2">
        <v>6</v>
      </c>
      <c r="G21" s="2">
        <v>14</v>
      </c>
      <c r="H21" s="2">
        <v>9</v>
      </c>
      <c r="I21" s="2">
        <v>10</v>
      </c>
      <c r="J21" s="2"/>
      <c r="K21" s="2">
        <f t="shared" si="0"/>
        <v>63</v>
      </c>
      <c r="L21" s="2">
        <f t="shared" si="1"/>
        <v>16</v>
      </c>
      <c r="M21" s="2">
        <f t="shared" si="2"/>
        <v>47</v>
      </c>
    </row>
    <row r="22" spans="1:13" x14ac:dyDescent="0.55000000000000004">
      <c r="A22" s="1">
        <v>19</v>
      </c>
      <c r="B22" s="2">
        <v>680</v>
      </c>
      <c r="C22" s="1" t="str">
        <f>VLOOKUP(B22,[1]!tblZeilers[[Zeilnr]:[Groep]],2,FALSE)</f>
        <v>Arno Start</v>
      </c>
      <c r="D22" s="2">
        <v>10</v>
      </c>
      <c r="E22" s="9">
        <v>16</v>
      </c>
      <c r="F22" s="2">
        <v>16</v>
      </c>
      <c r="G22" s="2">
        <v>9</v>
      </c>
      <c r="H22" s="2">
        <v>8</v>
      </c>
      <c r="I22" s="2">
        <v>6</v>
      </c>
      <c r="J22" s="2"/>
      <c r="K22" s="2">
        <f t="shared" si="0"/>
        <v>65</v>
      </c>
      <c r="L22" s="2">
        <f t="shared" si="1"/>
        <v>16</v>
      </c>
      <c r="M22" s="2">
        <f t="shared" si="2"/>
        <v>49</v>
      </c>
    </row>
    <row r="23" spans="1:13" x14ac:dyDescent="0.55000000000000004">
      <c r="A23" s="1">
        <v>20</v>
      </c>
      <c r="B23" s="2">
        <v>637</v>
      </c>
      <c r="C23" s="1" t="str">
        <f>VLOOKUP(B23,[1]!tblZeilers[[Zeilnr]:[Groep]],2,FALSE)</f>
        <v>Johan Visser</v>
      </c>
      <c r="D23" s="2">
        <v>6</v>
      </c>
      <c r="E23" s="2">
        <v>9</v>
      </c>
      <c r="F23" s="2">
        <v>11</v>
      </c>
      <c r="G23" s="2">
        <v>11</v>
      </c>
      <c r="H23" s="2">
        <v>12</v>
      </c>
      <c r="I23" s="9">
        <v>13</v>
      </c>
      <c r="J23" s="2"/>
      <c r="K23" s="2">
        <f t="shared" si="0"/>
        <v>62</v>
      </c>
      <c r="L23" s="2">
        <f t="shared" si="1"/>
        <v>13</v>
      </c>
      <c r="M23" s="2">
        <f t="shared" si="2"/>
        <v>49</v>
      </c>
    </row>
    <row r="24" spans="1:13" x14ac:dyDescent="0.55000000000000004">
      <c r="A24" s="1">
        <v>21</v>
      </c>
      <c r="B24" s="2">
        <v>658</v>
      </c>
      <c r="C24" s="1" t="str">
        <f>VLOOKUP(B24,[1]!tblZeilers[[Zeilnr]:[Groep]],2,FALSE)</f>
        <v>Bouwe Bouma</v>
      </c>
      <c r="D24" s="9">
        <v>15</v>
      </c>
      <c r="E24" s="2">
        <v>10</v>
      </c>
      <c r="F24" s="2">
        <v>12</v>
      </c>
      <c r="G24" s="2">
        <v>10</v>
      </c>
      <c r="H24" s="2">
        <v>12</v>
      </c>
      <c r="I24" s="2">
        <v>6</v>
      </c>
      <c r="J24" s="2"/>
      <c r="K24" s="2">
        <f t="shared" si="0"/>
        <v>65</v>
      </c>
      <c r="L24" s="2">
        <f t="shared" si="1"/>
        <v>15</v>
      </c>
      <c r="M24" s="2">
        <f t="shared" si="2"/>
        <v>50</v>
      </c>
    </row>
    <row r="25" spans="1:13" x14ac:dyDescent="0.55000000000000004">
      <c r="A25" s="1">
        <v>22</v>
      </c>
      <c r="B25" s="2">
        <v>576</v>
      </c>
      <c r="C25" s="1" t="str">
        <f>VLOOKUP(B25,[1]!tblZeilers[[Zeilnr]:[Groep]],2,FALSE)</f>
        <v>Jeroen Mickers</v>
      </c>
      <c r="D25" s="9">
        <v>15</v>
      </c>
      <c r="E25" s="2">
        <v>12</v>
      </c>
      <c r="F25" s="2">
        <v>6</v>
      </c>
      <c r="G25" s="2">
        <v>10</v>
      </c>
      <c r="H25" s="2">
        <v>11</v>
      </c>
      <c r="I25" s="2">
        <v>11</v>
      </c>
      <c r="J25" s="2"/>
      <c r="K25" s="2">
        <f t="shared" si="0"/>
        <v>65</v>
      </c>
      <c r="L25" s="2">
        <f t="shared" si="1"/>
        <v>15</v>
      </c>
      <c r="M25" s="2">
        <f t="shared" si="2"/>
        <v>50</v>
      </c>
    </row>
    <row r="26" spans="1:13" x14ac:dyDescent="0.55000000000000004">
      <c r="A26" s="1">
        <v>23</v>
      </c>
      <c r="B26" s="2">
        <v>604</v>
      </c>
      <c r="C26" s="1" t="str">
        <f>VLOOKUP(B26,[1]!tblZeilers[[Zeilnr]:[Groep]],2,FALSE)</f>
        <v>Paul Rouffaer</v>
      </c>
      <c r="D26" s="2">
        <v>12</v>
      </c>
      <c r="E26" s="2">
        <v>9</v>
      </c>
      <c r="F26" s="9">
        <v>13</v>
      </c>
      <c r="G26" s="2">
        <v>8</v>
      </c>
      <c r="H26" s="2">
        <v>13</v>
      </c>
      <c r="I26" s="2">
        <v>9</v>
      </c>
      <c r="J26" s="2"/>
      <c r="K26" s="2">
        <f t="shared" si="0"/>
        <v>64</v>
      </c>
      <c r="L26" s="2">
        <f t="shared" si="1"/>
        <v>13</v>
      </c>
      <c r="M26" s="2">
        <f t="shared" si="2"/>
        <v>51</v>
      </c>
    </row>
    <row r="27" spans="1:13" x14ac:dyDescent="0.55000000000000004">
      <c r="A27" s="1">
        <v>24</v>
      </c>
      <c r="B27" s="2">
        <v>629</v>
      </c>
      <c r="C27" s="1" t="str">
        <f>VLOOKUP(B27,[1]!tblZeilers[[Zeilnr]:[Groep]],2,FALSE)</f>
        <v>Gerard Op de Weegh</v>
      </c>
      <c r="D27" s="2">
        <v>10</v>
      </c>
      <c r="E27" s="2">
        <v>11</v>
      </c>
      <c r="F27" s="9">
        <v>16</v>
      </c>
      <c r="G27" s="2">
        <v>7</v>
      </c>
      <c r="H27" s="2">
        <v>7</v>
      </c>
      <c r="I27" s="2">
        <v>16</v>
      </c>
      <c r="J27" s="2"/>
      <c r="K27" s="2">
        <f t="shared" si="0"/>
        <v>67</v>
      </c>
      <c r="L27" s="2">
        <f t="shared" si="1"/>
        <v>16</v>
      </c>
      <c r="M27" s="2">
        <f t="shared" si="2"/>
        <v>51</v>
      </c>
    </row>
    <row r="28" spans="1:13" x14ac:dyDescent="0.55000000000000004">
      <c r="A28" s="1">
        <v>25</v>
      </c>
      <c r="B28" s="2">
        <v>613</v>
      </c>
      <c r="C28" s="1" t="str">
        <f>VLOOKUP(B28,[1]!tblZeilers[[Zeilnr]:[Groep]],2,FALSE)</f>
        <v>Maarten Janssen</v>
      </c>
      <c r="D28" s="9">
        <v>17</v>
      </c>
      <c r="E28" s="2">
        <v>8</v>
      </c>
      <c r="F28" s="2">
        <v>16</v>
      </c>
      <c r="G28" s="2">
        <v>8</v>
      </c>
      <c r="H28" s="2">
        <v>16</v>
      </c>
      <c r="I28" s="2">
        <v>4</v>
      </c>
      <c r="J28" s="2"/>
      <c r="K28" s="2">
        <f t="shared" si="0"/>
        <v>69</v>
      </c>
      <c r="L28" s="2">
        <f t="shared" si="1"/>
        <v>17</v>
      </c>
      <c r="M28" s="2">
        <f t="shared" si="2"/>
        <v>52</v>
      </c>
    </row>
    <row r="29" spans="1:13" x14ac:dyDescent="0.55000000000000004">
      <c r="A29" s="1">
        <v>26</v>
      </c>
      <c r="B29" s="2">
        <v>568</v>
      </c>
      <c r="C29" s="1" t="str">
        <f>VLOOKUP(B29,[1]!tblZeilers[[Zeilnr]:[Groep]],2,FALSE)</f>
        <v>Henk Schipperheijn</v>
      </c>
      <c r="D29" s="9">
        <v>14</v>
      </c>
      <c r="E29" s="2">
        <v>10</v>
      </c>
      <c r="F29" s="2">
        <v>11</v>
      </c>
      <c r="G29" s="2">
        <v>11</v>
      </c>
      <c r="H29" s="2">
        <v>10</v>
      </c>
      <c r="I29" s="2">
        <v>13</v>
      </c>
      <c r="J29" s="2"/>
      <c r="K29" s="2">
        <f t="shared" si="0"/>
        <v>69</v>
      </c>
      <c r="L29" s="2">
        <f t="shared" si="1"/>
        <v>14</v>
      </c>
      <c r="M29" s="2">
        <f t="shared" si="2"/>
        <v>55</v>
      </c>
    </row>
    <row r="30" spans="1:13" x14ac:dyDescent="0.55000000000000004">
      <c r="A30" s="1">
        <v>27</v>
      </c>
      <c r="B30" s="2">
        <v>574</v>
      </c>
      <c r="C30" s="1" t="str">
        <f>VLOOKUP(B30,[1]!tblZeilers[[Zeilnr]:[Groep]],2,FALSE)</f>
        <v>Abel Zeilstra</v>
      </c>
      <c r="D30" s="2">
        <v>9</v>
      </c>
      <c r="E30" s="2">
        <v>14</v>
      </c>
      <c r="F30" s="2">
        <v>9</v>
      </c>
      <c r="G30" s="2">
        <v>12</v>
      </c>
      <c r="H30" s="9">
        <v>16</v>
      </c>
      <c r="I30" s="2">
        <v>12</v>
      </c>
      <c r="J30" s="2"/>
      <c r="K30" s="2">
        <f t="shared" si="0"/>
        <v>72</v>
      </c>
      <c r="L30" s="2">
        <f t="shared" si="1"/>
        <v>16</v>
      </c>
      <c r="M30" s="2">
        <f t="shared" si="2"/>
        <v>56</v>
      </c>
    </row>
    <row r="31" spans="1:13" x14ac:dyDescent="0.55000000000000004">
      <c r="A31" s="1">
        <v>28</v>
      </c>
      <c r="B31" s="2">
        <v>513</v>
      </c>
      <c r="C31" s="1" t="str">
        <f>VLOOKUP(B31,[1]!tblZeilers[[Zeilnr]:[Groep]],2,FALSE)</f>
        <v>Jan Holwerda</v>
      </c>
      <c r="D31" s="2">
        <v>11</v>
      </c>
      <c r="E31" s="9">
        <v>16</v>
      </c>
      <c r="F31" s="2">
        <v>10</v>
      </c>
      <c r="G31" s="2">
        <v>16</v>
      </c>
      <c r="H31" s="2">
        <v>13</v>
      </c>
      <c r="I31" s="2">
        <v>14</v>
      </c>
      <c r="J31" s="2"/>
      <c r="K31" s="2">
        <f t="shared" si="0"/>
        <v>80</v>
      </c>
      <c r="L31" s="2">
        <f t="shared" si="1"/>
        <v>16</v>
      </c>
      <c r="M31" s="2">
        <f t="shared" si="2"/>
        <v>64</v>
      </c>
    </row>
    <row r="32" spans="1:13" x14ac:dyDescent="0.55000000000000004">
      <c r="A32" s="1">
        <v>29</v>
      </c>
      <c r="B32" s="2">
        <v>2</v>
      </c>
      <c r="C32" s="1" t="str">
        <f>VLOOKUP(B32,[1]!tblZeilers[[Zeilnr]:[Groep]],2,FALSE)</f>
        <v>Klaas Watté</v>
      </c>
      <c r="D32" s="2">
        <v>11</v>
      </c>
      <c r="E32" s="9">
        <v>16</v>
      </c>
      <c r="F32" s="2">
        <v>16</v>
      </c>
      <c r="G32" s="2">
        <v>13</v>
      </c>
      <c r="H32" s="2">
        <v>14</v>
      </c>
      <c r="I32" s="2">
        <v>14</v>
      </c>
      <c r="J32" s="2"/>
      <c r="K32" s="2">
        <f t="shared" si="0"/>
        <v>84</v>
      </c>
      <c r="L32" s="2">
        <f t="shared" si="1"/>
        <v>16</v>
      </c>
      <c r="M32" s="2">
        <f t="shared" si="2"/>
        <v>68</v>
      </c>
    </row>
    <row r="33" spans="1:13" x14ac:dyDescent="0.55000000000000004">
      <c r="A33" s="1">
        <v>30</v>
      </c>
      <c r="B33" s="2">
        <v>611</v>
      </c>
      <c r="C33" s="1" t="str">
        <f>VLOOKUP(B33,[1]!tblZeilers[[Zeilnr]:[Groep]],2,FALSE)</f>
        <v>Fred Donk-Linschoten</v>
      </c>
      <c r="D33" s="2">
        <v>15</v>
      </c>
      <c r="E33" s="9">
        <v>16</v>
      </c>
      <c r="F33" s="2">
        <v>16</v>
      </c>
      <c r="G33" s="2">
        <v>15</v>
      </c>
      <c r="H33" s="2">
        <v>16</v>
      </c>
      <c r="I33" s="2">
        <v>16</v>
      </c>
      <c r="J33" s="2"/>
      <c r="K33" s="2">
        <f t="shared" si="0"/>
        <v>94</v>
      </c>
      <c r="L33" s="2">
        <f t="shared" si="1"/>
        <v>16</v>
      </c>
      <c r="M33" s="2">
        <f t="shared" si="2"/>
        <v>78</v>
      </c>
    </row>
  </sheetData>
  <sheetProtection sheet="1" objects="1" scenarios="1"/>
  <conditionalFormatting sqref="A4:M33">
    <cfRule type="expression" dxfId="0" priority="1">
      <formula>MOD(ROW(),2)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OVK 2019 Olympiajol (gecorr.)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 Op de Weegh</dc:creator>
  <cp:lastModifiedBy>Ton Op de Weegh</cp:lastModifiedBy>
  <dcterms:created xsi:type="dcterms:W3CDTF">2019-05-21T19:25:41Z</dcterms:created>
  <dcterms:modified xsi:type="dcterms:W3CDTF">2019-05-21T19:26:48Z</dcterms:modified>
</cp:coreProperties>
</file>