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/Users/paulrouffaer/Downloads/"/>
    </mc:Choice>
  </mc:AlternateContent>
  <xr:revisionPtr revIDLastSave="0" documentId="13_ncr:1_{22636911-E425-A848-9286-8F91027E6E43}" xr6:coauthVersionLast="47" xr6:coauthVersionMax="47" xr10:uidLastSave="{00000000-0000-0000-0000-000000000000}"/>
  <bookViews>
    <workbookView xWindow="0" yWindow="740" windowWidth="29400" windowHeight="18380" tabRatio="733" xr2:uid="{00000000-000D-0000-FFFF-FFFF00000000}"/>
  </bookViews>
  <sheets>
    <sheet name="Ranglijst" sheetId="1" r:id="rId1"/>
    <sheet name="Top 5" sheetId="54" r:id="rId2"/>
    <sheet name="VLOTEN" sheetId="33" r:id="rId3"/>
    <sheet name="Adelskalenderen" sheetId="53" r:id="rId4"/>
  </sheets>
  <definedNames>
    <definedName name="_xlnm._FilterDatabase" localSheetId="3" hidden="1">Adelskalenderen!$C$2:$BE$78</definedName>
    <definedName name="_xlnm._FilterDatabase" localSheetId="0" hidden="1">Ranglijst!$A$4:$EI$79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I37" i="1"/>
  <c r="AA19" i="1"/>
  <c r="X57" i="1"/>
  <c r="U57" i="1"/>
  <c r="R57" i="1"/>
  <c r="O57" i="1"/>
  <c r="L57" i="1"/>
  <c r="X72" i="1"/>
  <c r="U72" i="1"/>
  <c r="R72" i="1"/>
  <c r="O72" i="1"/>
  <c r="L72" i="1"/>
  <c r="AA43" i="1"/>
  <c r="AA51" i="1"/>
  <c r="AA48" i="1"/>
  <c r="AA47" i="1"/>
  <c r="AA26" i="1"/>
  <c r="AA17" i="1"/>
  <c r="AA10" i="1"/>
  <c r="AA13" i="1"/>
  <c r="AA14" i="1"/>
  <c r="AA11" i="1"/>
  <c r="AA32" i="1"/>
  <c r="X37" i="1" l="1"/>
  <c r="U71" i="1" l="1"/>
  <c r="R71" i="1"/>
  <c r="O71" i="1"/>
  <c r="L71" i="1"/>
  <c r="AA71" i="1"/>
  <c r="X71" i="1"/>
  <c r="U73" i="1"/>
  <c r="U70" i="1"/>
  <c r="U46" i="1"/>
  <c r="U13" i="1"/>
  <c r="U47" i="1"/>
  <c r="U37" i="1"/>
  <c r="U76" i="1"/>
  <c r="U75" i="1"/>
  <c r="U74" i="1"/>
  <c r="U64" i="1"/>
  <c r="U63" i="1"/>
  <c r="U60" i="1"/>
  <c r="U50" i="1"/>
  <c r="U49" i="1"/>
  <c r="U45" i="1"/>
  <c r="U38" i="1"/>
  <c r="U36" i="1"/>
  <c r="U24" i="1"/>
  <c r="U17" i="1"/>
  <c r="U30" i="1"/>
  <c r="U29" i="1"/>
  <c r="U10" i="1"/>
  <c r="U23" i="1"/>
  <c r="U7" i="1"/>
  <c r="X73" i="1"/>
  <c r="X66" i="1"/>
  <c r="X34" i="1"/>
  <c r="X43" i="1"/>
  <c r="X51" i="1"/>
  <c r="X70" i="1"/>
  <c r="X46" i="1"/>
  <c r="X13" i="1"/>
  <c r="X48" i="1"/>
  <c r="X35" i="1"/>
  <c r="X47" i="1"/>
  <c r="X26" i="1"/>
  <c r="X32" i="1"/>
  <c r="X79" i="1"/>
  <c r="X78" i="1"/>
  <c r="X77" i="1"/>
  <c r="X76" i="1"/>
  <c r="X75" i="1"/>
  <c r="X74" i="1"/>
  <c r="X40" i="1"/>
  <c r="X44" i="1"/>
  <c r="X69" i="1"/>
  <c r="X14" i="1"/>
  <c r="X53" i="1"/>
  <c r="X67" i="1"/>
  <c r="X65" i="1"/>
  <c r="X64" i="1"/>
  <c r="X63" i="1"/>
  <c r="X60" i="1"/>
  <c r="X59" i="1"/>
  <c r="X58" i="1"/>
  <c r="X56" i="1"/>
  <c r="X55" i="1"/>
  <c r="X54" i="1"/>
  <c r="X61" i="1"/>
  <c r="X52" i="1"/>
  <c r="X50" i="1"/>
  <c r="X49" i="1"/>
  <c r="X31" i="1"/>
  <c r="X45" i="1"/>
  <c r="X28" i="1"/>
  <c r="X42" i="1"/>
  <c r="X18" i="1"/>
  <c r="X41" i="1"/>
  <c r="X20" i="1"/>
  <c r="X38" i="1"/>
  <c r="X36" i="1"/>
  <c r="X62" i="1"/>
  <c r="X25" i="1"/>
  <c r="X8" i="1"/>
  <c r="X24" i="1"/>
  <c r="X17" i="1"/>
  <c r="X68" i="1"/>
  <c r="X19" i="1"/>
  <c r="X15" i="1"/>
  <c r="X33" i="1"/>
  <c r="X22" i="1"/>
  <c r="X27" i="1"/>
  <c r="X30" i="1"/>
  <c r="X11" i="1"/>
  <c r="X29" i="1"/>
  <c r="X21" i="1"/>
  <c r="X10" i="1"/>
  <c r="X16" i="1"/>
  <c r="X9" i="1"/>
  <c r="X39" i="1"/>
  <c r="X23" i="1"/>
  <c r="X6" i="1"/>
  <c r="X12" i="1"/>
  <c r="X5" i="1"/>
  <c r="AA73" i="1"/>
  <c r="AA66" i="1"/>
  <c r="AA34" i="1"/>
  <c r="AA70" i="1"/>
  <c r="AA46" i="1"/>
  <c r="AA35" i="1"/>
  <c r="AA37" i="1"/>
  <c r="AA79" i="1"/>
  <c r="AA78" i="1"/>
  <c r="AA77" i="1"/>
  <c r="AA76" i="1"/>
  <c r="AA75" i="1"/>
  <c r="AA74" i="1"/>
  <c r="AA40" i="1"/>
  <c r="AA44" i="1"/>
  <c r="AA69" i="1"/>
  <c r="AA53" i="1"/>
  <c r="AA67" i="1"/>
  <c r="AA65" i="1"/>
  <c r="AA64" i="1"/>
  <c r="AA63" i="1"/>
  <c r="AA60" i="1"/>
  <c r="AA59" i="1"/>
  <c r="AA58" i="1"/>
  <c r="AA56" i="1"/>
  <c r="AA55" i="1"/>
  <c r="AA54" i="1"/>
  <c r="AA61" i="1"/>
  <c r="AA52" i="1"/>
  <c r="AA50" i="1"/>
  <c r="AA49" i="1"/>
  <c r="AA31" i="1"/>
  <c r="AA45" i="1"/>
  <c r="AA28" i="1"/>
  <c r="AA42" i="1"/>
  <c r="AA18" i="1"/>
  <c r="AA41" i="1"/>
  <c r="AA20" i="1"/>
  <c r="AA38" i="1"/>
  <c r="AA36" i="1"/>
  <c r="AA62" i="1"/>
  <c r="AA25" i="1"/>
  <c r="AA8" i="1"/>
  <c r="AA24" i="1"/>
  <c r="AA68" i="1"/>
  <c r="AA15" i="1"/>
  <c r="AA33" i="1"/>
  <c r="AA22" i="1"/>
  <c r="AA27" i="1"/>
  <c r="AA30" i="1"/>
  <c r="AA29" i="1"/>
  <c r="AA21" i="1"/>
  <c r="AA16" i="1"/>
  <c r="AA9" i="1"/>
  <c r="AA39" i="1"/>
  <c r="AA23" i="1"/>
  <c r="AA6" i="1"/>
  <c r="AA12" i="1"/>
  <c r="AA7" i="1"/>
  <c r="AA5" i="1"/>
  <c r="O5" i="1"/>
  <c r="L23" i="1"/>
  <c r="U68" i="1"/>
  <c r="U5" i="1"/>
  <c r="R23" i="1"/>
  <c r="O23" i="1"/>
  <c r="O76" i="1"/>
  <c r="L76" i="1"/>
  <c r="R58" i="1"/>
  <c r="R51" i="1"/>
  <c r="R37" i="1"/>
  <c r="R78" i="1"/>
  <c r="R75" i="1"/>
  <c r="R74" i="1"/>
  <c r="R14" i="1"/>
  <c r="R64" i="1"/>
  <c r="R55" i="1"/>
  <c r="R36" i="1"/>
  <c r="R15" i="1"/>
  <c r="R30" i="1"/>
  <c r="R29" i="1"/>
  <c r="R49" i="1"/>
  <c r="U78" i="1"/>
  <c r="L78" i="1"/>
  <c r="L74" i="1"/>
  <c r="R63" i="1"/>
  <c r="L63" i="1"/>
  <c r="G59" i="53"/>
  <c r="R73" i="1"/>
  <c r="O73" i="1"/>
  <c r="L73" i="1"/>
  <c r="R66" i="1"/>
  <c r="R39" i="1"/>
  <c r="R19" i="1"/>
  <c r="L47" i="1"/>
  <c r="O47" i="1"/>
  <c r="R47" i="1"/>
  <c r="L37" i="1"/>
  <c r="O37" i="1"/>
  <c r="L30" i="1"/>
  <c r="U66" i="1"/>
  <c r="O66" i="1"/>
  <c r="L66" i="1"/>
  <c r="L36" i="1"/>
  <c r="R10" i="1"/>
  <c r="L10" i="1"/>
  <c r="U15" i="1"/>
  <c r="L15" i="1"/>
  <c r="O60" i="1"/>
  <c r="L60" i="1"/>
  <c r="L62" i="1"/>
  <c r="U19" i="1"/>
  <c r="L19" i="1"/>
  <c r="O39" i="1"/>
  <c r="L39" i="1"/>
  <c r="O16" i="1"/>
  <c r="U59" i="1"/>
  <c r="R59" i="1"/>
  <c r="L59" i="1"/>
  <c r="U42" i="1"/>
  <c r="R42" i="1"/>
  <c r="L42" i="1"/>
  <c r="U41" i="1"/>
  <c r="R41" i="1"/>
  <c r="L41" i="1"/>
  <c r="L75" i="1"/>
  <c r="L29" i="1"/>
  <c r="G63" i="53"/>
  <c r="G69" i="53"/>
  <c r="D70" i="53" s="1"/>
  <c r="L46" i="1"/>
  <c r="L13" i="1"/>
  <c r="L34" i="1"/>
  <c r="L56" i="1"/>
  <c r="L69" i="1"/>
  <c r="L53" i="1"/>
  <c r="L48" i="1"/>
  <c r="L68" i="1"/>
  <c r="L67" i="1"/>
  <c r="L61" i="1"/>
  <c r="L43" i="1"/>
  <c r="L44" i="1"/>
  <c r="L64" i="1"/>
  <c r="L20" i="1"/>
  <c r="L22" i="1"/>
  <c r="L40" i="1"/>
  <c r="L35" i="1"/>
  <c r="L27" i="1"/>
  <c r="L49" i="1"/>
  <c r="L70" i="1"/>
  <c r="L26" i="1"/>
  <c r="L51" i="1"/>
  <c r="U79" i="1"/>
  <c r="U55" i="1"/>
  <c r="U54" i="1"/>
  <c r="U34" i="1"/>
  <c r="U56" i="1"/>
  <c r="U69" i="1"/>
  <c r="U48" i="1"/>
  <c r="U14" i="1"/>
  <c r="U43" i="1"/>
  <c r="U44" i="1"/>
  <c r="U35" i="1"/>
  <c r="U26" i="1"/>
  <c r="U51" i="1"/>
  <c r="U77" i="1"/>
  <c r="U28" i="1"/>
  <c r="R46" i="1"/>
  <c r="R79" i="1"/>
  <c r="R65" i="1"/>
  <c r="R45" i="1"/>
  <c r="R50" i="1"/>
  <c r="R54" i="1"/>
  <c r="R34" i="1"/>
  <c r="R56" i="1"/>
  <c r="R17" i="1"/>
  <c r="R48" i="1"/>
  <c r="R68" i="1"/>
  <c r="R67" i="1"/>
  <c r="R43" i="1"/>
  <c r="R44" i="1"/>
  <c r="R20" i="1"/>
  <c r="R22" i="1"/>
  <c r="R35" i="1"/>
  <c r="R70" i="1"/>
  <c r="R26" i="1"/>
  <c r="R77" i="1"/>
  <c r="R28" i="1"/>
  <c r="O46" i="1"/>
  <c r="O38" i="1"/>
  <c r="O6" i="1"/>
  <c r="O65" i="1"/>
  <c r="O55" i="1"/>
  <c r="O31" i="1"/>
  <c r="O54" i="1"/>
  <c r="O34" i="1"/>
  <c r="O53" i="1"/>
  <c r="O68" i="1"/>
  <c r="O14" i="1"/>
  <c r="O61" i="1"/>
  <c r="O43" i="1"/>
  <c r="O20" i="1"/>
  <c r="O40" i="1"/>
  <c r="O35" i="1"/>
  <c r="O27" i="1"/>
  <c r="O51" i="1"/>
  <c r="O24" i="1"/>
  <c r="O58" i="1"/>
  <c r="L50" i="1"/>
  <c r="L54" i="1"/>
  <c r="L21" i="1"/>
  <c r="L17" i="1"/>
  <c r="L52" i="1"/>
  <c r="O74" i="1"/>
  <c r="L58" i="1"/>
  <c r="L28" i="1"/>
  <c r="L77" i="1"/>
  <c r="O70" i="1"/>
  <c r="O26" i="1"/>
  <c r="O32" i="1"/>
  <c r="O36" i="1"/>
  <c r="O62" i="1"/>
  <c r="O41" i="1"/>
  <c r="O12" i="1"/>
  <c r="O45" i="1"/>
  <c r="O50" i="1"/>
  <c r="O28" i="1"/>
  <c r="O8" i="1"/>
  <c r="O33" i="1"/>
  <c r="O79" i="1"/>
  <c r="O13" i="1"/>
  <c r="O7" i="1"/>
  <c r="O21" i="1"/>
  <c r="O69" i="1"/>
  <c r="O25" i="1"/>
  <c r="O48" i="1"/>
  <c r="O9" i="1"/>
  <c r="A4" i="53"/>
  <c r="A5" i="53" s="1"/>
  <c r="A6" i="53" s="1"/>
  <c r="A7" i="53" s="1"/>
  <c r="G58" i="53"/>
  <c r="G73" i="53"/>
  <c r="G78" i="53"/>
  <c r="G77" i="53"/>
  <c r="G76" i="53"/>
  <c r="G75" i="53"/>
  <c r="G74" i="53"/>
  <c r="D74" i="53" s="1"/>
  <c r="D75" i="53" s="1"/>
  <c r="D76" i="53" s="1"/>
  <c r="G72" i="53"/>
  <c r="G71" i="53"/>
  <c r="G70" i="53"/>
  <c r="G68" i="53"/>
  <c r="G67" i="53"/>
  <c r="G33" i="53"/>
  <c r="G66" i="53"/>
  <c r="G65" i="53"/>
  <c r="G64" i="53"/>
  <c r="G62" i="53"/>
  <c r="G61" i="53"/>
  <c r="G60" i="53"/>
  <c r="G50" i="53"/>
  <c r="G57" i="53"/>
  <c r="G56" i="53"/>
  <c r="G55" i="53"/>
  <c r="G54" i="53"/>
  <c r="G53" i="53"/>
  <c r="G52" i="53"/>
  <c r="G51" i="53"/>
  <c r="G49" i="53"/>
  <c r="G36" i="53"/>
  <c r="G48" i="53"/>
  <c r="G47" i="53"/>
  <c r="G41" i="53"/>
  <c r="G30" i="53"/>
  <c r="G46" i="53"/>
  <c r="G45" i="53"/>
  <c r="G44" i="53"/>
  <c r="G35" i="53"/>
  <c r="G43" i="53"/>
  <c r="G42" i="53"/>
  <c r="G40" i="53"/>
  <c r="G39" i="53"/>
  <c r="G38" i="53"/>
  <c r="G37" i="53"/>
  <c r="G34" i="53"/>
  <c r="G32" i="53"/>
  <c r="G31" i="53"/>
  <c r="G29" i="53"/>
  <c r="G28" i="53"/>
  <c r="G27" i="53"/>
  <c r="G26" i="53"/>
  <c r="G25" i="53"/>
  <c r="G24" i="53"/>
  <c r="G23" i="53"/>
  <c r="G22" i="53"/>
  <c r="G21" i="53"/>
  <c r="G20" i="53"/>
  <c r="G19" i="53"/>
  <c r="G18" i="53"/>
  <c r="G12" i="53"/>
  <c r="G17" i="53"/>
  <c r="G16" i="53"/>
  <c r="G15" i="53"/>
  <c r="G11" i="53"/>
  <c r="G13" i="53"/>
  <c r="G14" i="53"/>
  <c r="G7" i="53"/>
  <c r="G10" i="53"/>
  <c r="G9" i="53"/>
  <c r="G8" i="53"/>
  <c r="G6" i="53"/>
  <c r="G5" i="53"/>
  <c r="G3" i="53"/>
  <c r="G4" i="53"/>
  <c r="P2" i="53"/>
  <c r="O2" i="53" s="1"/>
  <c r="N2" i="53" s="1"/>
  <c r="M2" i="53" s="1"/>
  <c r="L2" i="53"/>
  <c r="K2" i="53" s="1"/>
  <c r="J2" i="53" s="1"/>
  <c r="I2" i="53" s="1"/>
  <c r="H2" i="53" s="1"/>
  <c r="U2" i="53"/>
  <c r="V2" i="53" s="1"/>
  <c r="W2" i="53"/>
  <c r="X2" i="53" s="1"/>
  <c r="Y2" i="53" s="1"/>
  <c r="Z2" i="53" s="1"/>
  <c r="AA2" i="53"/>
  <c r="AB2" i="53" s="1"/>
  <c r="AC2" i="53" s="1"/>
  <c r="AD2" i="53" s="1"/>
  <c r="AE2" i="53"/>
  <c r="AF2" i="53" s="1"/>
  <c r="AG2" i="53" s="1"/>
  <c r="AH2" i="53" s="1"/>
  <c r="AI2" i="53" s="1"/>
  <c r="AJ2" i="53" s="1"/>
  <c r="AK2" i="53" s="1"/>
  <c r="AL2" i="53" s="1"/>
  <c r="AM2" i="53" s="1"/>
  <c r="AN2" i="53" s="1"/>
  <c r="AO2" i="53" s="1"/>
  <c r="AP2" i="53" s="1"/>
  <c r="AQ2" i="53" s="1"/>
  <c r="AR2" i="53" s="1"/>
  <c r="AS2" i="53" s="1"/>
  <c r="AT2" i="53" s="1"/>
  <c r="AU2" i="53" s="1"/>
  <c r="AV2" i="53" s="1"/>
  <c r="AW2" i="53" s="1"/>
  <c r="AX2" i="53" s="1"/>
  <c r="AY2" i="53" s="1"/>
  <c r="AZ2" i="53" s="1"/>
  <c r="BA2" i="53" s="1"/>
  <c r="BB2" i="53" s="1"/>
  <c r="BC2" i="53" s="1"/>
  <c r="BD2" i="53" s="1"/>
  <c r="BE2" i="53" s="1"/>
  <c r="R13" i="1"/>
  <c r="L25" i="1"/>
  <c r="R16" i="1"/>
  <c r="R32" i="1"/>
  <c r="R52" i="1"/>
  <c r="R61" i="1"/>
  <c r="L32" i="1"/>
  <c r="R18" i="1"/>
  <c r="R11" i="1"/>
  <c r="R31" i="1"/>
  <c r="R69" i="1"/>
  <c r="U6" i="1"/>
  <c r="U33" i="1"/>
  <c r="U65" i="1"/>
  <c r="U67" i="1"/>
  <c r="U52" i="1"/>
  <c r="U18" i="1"/>
  <c r="L31" i="1"/>
  <c r="L38" i="1"/>
  <c r="L11" i="1"/>
  <c r="L65" i="1"/>
  <c r="O18" i="1"/>
  <c r="C74" i="53"/>
  <c r="C75" i="53" s="1"/>
  <c r="C76" i="53" s="1"/>
  <c r="C77" i="53"/>
  <c r="C78" i="53" s="1"/>
  <c r="C70" i="53"/>
  <c r="C71" i="53" s="1"/>
  <c r="C72" i="53" s="1"/>
  <c r="Z23" i="1" l="1"/>
  <c r="K71" i="1"/>
  <c r="N71" i="1"/>
  <c r="Z71" i="1"/>
  <c r="Q71" i="1"/>
  <c r="W71" i="1"/>
  <c r="T71" i="1"/>
  <c r="R33" i="1"/>
  <c r="W49" i="1"/>
  <c r="K76" i="1"/>
  <c r="Z76" i="1"/>
  <c r="N76" i="1"/>
  <c r="W76" i="1"/>
  <c r="Q76" i="1"/>
  <c r="T76" i="1"/>
  <c r="O67" i="1"/>
  <c r="O10" i="1"/>
  <c r="O42" i="1"/>
  <c r="O22" i="1"/>
  <c r="O44" i="1"/>
  <c r="O30" i="1"/>
  <c r="O11" i="1"/>
  <c r="O19" i="1"/>
  <c r="O49" i="1"/>
  <c r="O29" i="1"/>
  <c r="O78" i="1"/>
  <c r="O59" i="1"/>
  <c r="O77" i="1"/>
  <c r="N37" i="1"/>
  <c r="O56" i="1"/>
  <c r="O52" i="1"/>
  <c r="O64" i="1"/>
  <c r="O75" i="1"/>
  <c r="O63" i="1"/>
  <c r="O17" i="1"/>
  <c r="O15" i="1"/>
  <c r="W78" i="1"/>
  <c r="K78" i="1"/>
  <c r="Z78" i="1"/>
  <c r="N78" i="1"/>
  <c r="Q78" i="1"/>
  <c r="T78" i="1"/>
  <c r="W74" i="1"/>
  <c r="K74" i="1"/>
  <c r="Z74" i="1"/>
  <c r="N74" i="1"/>
  <c r="Q74" i="1"/>
  <c r="T74" i="1"/>
  <c r="W63" i="1"/>
  <c r="K63" i="1"/>
  <c r="Z63" i="1"/>
  <c r="N63" i="1"/>
  <c r="Q63" i="1"/>
  <c r="T63" i="1"/>
  <c r="Q62" i="1"/>
  <c r="Z27" i="1"/>
  <c r="Z29" i="1"/>
  <c r="W34" i="1"/>
  <c r="Q47" i="1"/>
  <c r="Q38" i="1"/>
  <c r="W7" i="1"/>
  <c r="Q7" i="1"/>
  <c r="Q37" i="1"/>
  <c r="W38" i="1"/>
  <c r="L12" i="1"/>
  <c r="L18" i="1"/>
  <c r="L9" i="1"/>
  <c r="L79" i="1"/>
  <c r="L55" i="1"/>
  <c r="L14" i="1"/>
  <c r="L5" i="1"/>
  <c r="L6" i="1"/>
  <c r="L16" i="1"/>
  <c r="L24" i="1"/>
  <c r="L8" i="1"/>
  <c r="L45" i="1"/>
  <c r="L33" i="1"/>
  <c r="L7" i="1"/>
  <c r="W40" i="1"/>
  <c r="Z7" i="1"/>
  <c r="N7" i="1"/>
  <c r="W45" i="1"/>
  <c r="Q45" i="1"/>
  <c r="Z77" i="1"/>
  <c r="T37" i="1"/>
  <c r="T47" i="1"/>
  <c r="T7" i="1"/>
  <c r="T73" i="1"/>
  <c r="T38" i="1"/>
  <c r="T45" i="1"/>
  <c r="N47" i="1"/>
  <c r="N38" i="1"/>
  <c r="K37" i="1"/>
  <c r="K73" i="1"/>
  <c r="K7" i="1"/>
  <c r="K38" i="1"/>
  <c r="K47" i="1"/>
  <c r="T64" i="1"/>
  <c r="D77" i="53"/>
  <c r="F59" i="53"/>
  <c r="A8" i="53"/>
  <c r="A9" i="53" s="1"/>
  <c r="F7" i="53"/>
  <c r="F8" i="53" s="1"/>
  <c r="F4" i="53"/>
  <c r="D71" i="53"/>
  <c r="D72" i="53" s="1"/>
  <c r="D78" i="53"/>
  <c r="N40" i="1"/>
  <c r="N49" i="1"/>
  <c r="T50" i="1"/>
  <c r="N65" i="1"/>
  <c r="Q65" i="1"/>
  <c r="T65" i="1"/>
  <c r="Z50" i="1"/>
  <c r="W50" i="1"/>
  <c r="N50" i="1"/>
  <c r="K64" i="1"/>
  <c r="Q64" i="1"/>
  <c r="Z64" i="1"/>
  <c r="N64" i="1"/>
  <c r="K40" i="1"/>
  <c r="Q40" i="1"/>
  <c r="Z40" i="1"/>
  <c r="W64" i="1"/>
  <c r="K79" i="1"/>
  <c r="K28" i="1"/>
  <c r="T67" i="1"/>
  <c r="W31" i="1"/>
  <c r="W16" i="1"/>
  <c r="K18" i="1"/>
  <c r="K61" i="1"/>
  <c r="K14" i="1"/>
  <c r="K20" i="1"/>
  <c r="Q68" i="1"/>
  <c r="N45" i="1"/>
  <c r="Z45" i="1"/>
  <c r="Q50" i="1"/>
  <c r="K65" i="1"/>
  <c r="W65" i="1"/>
  <c r="Q31" i="1"/>
  <c r="N55" i="1"/>
  <c r="Z31" i="1"/>
  <c r="N31" i="1"/>
  <c r="N73" i="1"/>
  <c r="K45" i="1"/>
  <c r="K15" i="1"/>
  <c r="K31" i="1"/>
  <c r="K55" i="1"/>
  <c r="K49" i="1"/>
  <c r="K11" i="1"/>
  <c r="T55" i="1"/>
  <c r="Z55" i="1"/>
  <c r="Q55" i="1"/>
  <c r="W55" i="1"/>
  <c r="Q13" i="1"/>
  <c r="A10" i="53"/>
  <c r="A11" i="53" s="1"/>
  <c r="F9" i="53"/>
  <c r="F10" i="53"/>
  <c r="Q73" i="1"/>
  <c r="U21" i="1"/>
  <c r="U8" i="1"/>
  <c r="U12" i="1"/>
  <c r="U39" i="1"/>
  <c r="U16" i="1"/>
  <c r="W73" i="1"/>
  <c r="W47" i="1"/>
  <c r="W37" i="1"/>
  <c r="Z73" i="1"/>
  <c r="Z47" i="1"/>
  <c r="Z37" i="1"/>
  <c r="F5" i="53"/>
  <c r="F6" i="53" s="1"/>
  <c r="R53" i="1"/>
  <c r="K50" i="1"/>
  <c r="K56" i="1" l="1"/>
  <c r="W23" i="1"/>
  <c r="N23" i="1"/>
  <c r="K69" i="1"/>
  <c r="Z53" i="1"/>
  <c r="T23" i="1"/>
  <c r="K23" i="1"/>
  <c r="K24" i="1"/>
  <c r="K53" i="1"/>
  <c r="Q53" i="1"/>
  <c r="Q23" i="1"/>
  <c r="Z69" i="1"/>
  <c r="Q15" i="1"/>
  <c r="Q69" i="1"/>
  <c r="T69" i="1"/>
  <c r="Q30" i="1"/>
  <c r="W33" i="1"/>
  <c r="W53" i="1"/>
  <c r="T30" i="1"/>
  <c r="Z33" i="1"/>
  <c r="W30" i="1"/>
  <c r="N13" i="1"/>
  <c r="N53" i="1"/>
  <c r="W69" i="1"/>
  <c r="Z30" i="1"/>
  <c r="K70" i="1"/>
  <c r="W56" i="1"/>
  <c r="Z56" i="1"/>
  <c r="N29" i="1"/>
  <c r="U20" i="1"/>
  <c r="Q56" i="1"/>
  <c r="I71" i="1"/>
  <c r="T15" i="1"/>
  <c r="Z13" i="1"/>
  <c r="Q33" i="1"/>
  <c r="N15" i="1"/>
  <c r="Z15" i="1"/>
  <c r="K13" i="1"/>
  <c r="T33" i="1"/>
  <c r="N33" i="1"/>
  <c r="Z24" i="1"/>
  <c r="W24" i="1"/>
  <c r="K44" i="1"/>
  <c r="N69" i="1"/>
  <c r="K30" i="1"/>
  <c r="K62" i="1"/>
  <c r="Q11" i="1"/>
  <c r="N44" i="1"/>
  <c r="W11" i="1"/>
  <c r="T66" i="1"/>
  <c r="N66" i="1"/>
  <c r="W66" i="1"/>
  <c r="Q44" i="1"/>
  <c r="Z44" i="1"/>
  <c r="Z11" i="1"/>
  <c r="W62" i="1"/>
  <c r="N62" i="1"/>
  <c r="Z62" i="1"/>
  <c r="R8" i="1"/>
  <c r="R5" i="1"/>
  <c r="R25" i="1"/>
  <c r="N11" i="1"/>
  <c r="R12" i="1"/>
  <c r="R9" i="1"/>
  <c r="K34" i="1"/>
  <c r="K29" i="1"/>
  <c r="T29" i="1"/>
  <c r="W70" i="1"/>
  <c r="T70" i="1"/>
  <c r="T34" i="1"/>
  <c r="T56" i="1"/>
  <c r="R38" i="1"/>
  <c r="Q66" i="1"/>
  <c r="W29" i="1"/>
  <c r="N70" i="1"/>
  <c r="Z34" i="1"/>
  <c r="Q49" i="1"/>
  <c r="Z49" i="1"/>
  <c r="Q35" i="1"/>
  <c r="K66" i="1"/>
  <c r="Z66" i="1"/>
  <c r="Q34" i="1"/>
  <c r="T49" i="1"/>
  <c r="R40" i="1"/>
  <c r="R21" i="1"/>
  <c r="R60" i="1"/>
  <c r="R7" i="1"/>
  <c r="R62" i="1"/>
  <c r="W15" i="1"/>
  <c r="W13" i="1"/>
  <c r="K33" i="1"/>
  <c r="R27" i="1"/>
  <c r="R24" i="1"/>
  <c r="R6" i="1"/>
  <c r="R76" i="1"/>
  <c r="N34" i="1"/>
  <c r="N30" i="1"/>
  <c r="N56" i="1"/>
  <c r="T13" i="1"/>
  <c r="N24" i="1"/>
  <c r="I78" i="1"/>
  <c r="I74" i="1"/>
  <c r="Q29" i="1"/>
  <c r="W27" i="1"/>
  <c r="T44" i="1"/>
  <c r="W44" i="1"/>
  <c r="W58" i="1"/>
  <c r="K58" i="1"/>
  <c r="Q58" i="1"/>
  <c r="Z58" i="1"/>
  <c r="N58" i="1"/>
  <c r="Q12" i="1"/>
  <c r="K46" i="1"/>
  <c r="Q26" i="1"/>
  <c r="T24" i="1"/>
  <c r="Z12" i="1"/>
  <c r="W12" i="1"/>
  <c r="K22" i="1"/>
  <c r="K8" i="1"/>
  <c r="T12" i="1"/>
  <c r="W26" i="1"/>
  <c r="T8" i="1"/>
  <c r="W41" i="1"/>
  <c r="T41" i="1"/>
  <c r="K41" i="1"/>
  <c r="Z41" i="1"/>
  <c r="Q41" i="1"/>
  <c r="N41" i="1"/>
  <c r="W77" i="1"/>
  <c r="N26" i="1"/>
  <c r="K43" i="1"/>
  <c r="K26" i="1"/>
  <c r="W46" i="1"/>
  <c r="N12" i="1"/>
  <c r="Q8" i="1"/>
  <c r="N46" i="1"/>
  <c r="Q27" i="1"/>
  <c r="N35" i="1"/>
  <c r="Q70" i="1"/>
  <c r="K27" i="1"/>
  <c r="W35" i="1"/>
  <c r="N27" i="1"/>
  <c r="K35" i="1"/>
  <c r="T35" i="1"/>
  <c r="Z35" i="1"/>
  <c r="T43" i="1"/>
  <c r="Q24" i="1"/>
  <c r="W52" i="1"/>
  <c r="K52" i="1"/>
  <c r="K77" i="1"/>
  <c r="N22" i="1"/>
  <c r="Q77" i="1"/>
  <c r="N77" i="1"/>
  <c r="Q22" i="1"/>
  <c r="T6" i="1"/>
  <c r="N8" i="1"/>
  <c r="Z8" i="1"/>
  <c r="T46" i="1"/>
  <c r="K25" i="1"/>
  <c r="K67" i="1"/>
  <c r="Z43" i="1"/>
  <c r="Q43" i="1"/>
  <c r="K12" i="1"/>
  <c r="W22" i="1"/>
  <c r="W43" i="1"/>
  <c r="T52" i="1"/>
  <c r="W9" i="1"/>
  <c r="Q46" i="1"/>
  <c r="Q6" i="1"/>
  <c r="N43" i="1"/>
  <c r="Q61" i="1"/>
  <c r="Z52" i="1"/>
  <c r="Z54" i="1"/>
  <c r="K54" i="1"/>
  <c r="K6" i="1"/>
  <c r="T26" i="1"/>
  <c r="W54" i="1"/>
  <c r="W6" i="1"/>
  <c r="N6" i="1"/>
  <c r="K48" i="1"/>
  <c r="Z67" i="1"/>
  <c r="W75" i="1"/>
  <c r="Q52" i="1"/>
  <c r="Z26" i="1"/>
  <c r="T75" i="1"/>
  <c r="W67" i="1"/>
  <c r="K21" i="1"/>
  <c r="Z75" i="1"/>
  <c r="N52" i="1"/>
  <c r="N32" i="1"/>
  <c r="T77" i="1"/>
  <c r="Q16" i="1"/>
  <c r="K68" i="1"/>
  <c r="Z16" i="1"/>
  <c r="I50" i="1"/>
  <c r="W39" i="1"/>
  <c r="Z46" i="1"/>
  <c r="W8" i="1"/>
  <c r="Z22" i="1"/>
  <c r="Q20" i="1"/>
  <c r="I65" i="1"/>
  <c r="Q75" i="1"/>
  <c r="I64" i="1"/>
  <c r="T16" i="1"/>
  <c r="N67" i="1"/>
  <c r="K32" i="1"/>
  <c r="K16" i="1"/>
  <c r="N16" i="1"/>
  <c r="Z68" i="1"/>
  <c r="N68" i="1"/>
  <c r="K39" i="1"/>
  <c r="Z32" i="1"/>
  <c r="Z39" i="1"/>
  <c r="N39" i="1"/>
  <c r="T39" i="1"/>
  <c r="Q67" i="1"/>
  <c r="Q25" i="1"/>
  <c r="N25" i="1"/>
  <c r="W25" i="1"/>
  <c r="Z25" i="1"/>
  <c r="N75" i="1"/>
  <c r="K75" i="1"/>
  <c r="Q39" i="1"/>
  <c r="K10" i="1"/>
  <c r="W10" i="1"/>
  <c r="N10" i="1"/>
  <c r="T10" i="1"/>
  <c r="Z10" i="1"/>
  <c r="Q10" i="1"/>
  <c r="K17" i="1"/>
  <c r="N17" i="1"/>
  <c r="T17" i="1"/>
  <c r="Q17" i="1"/>
  <c r="Z17" i="1"/>
  <c r="W17" i="1"/>
  <c r="N28" i="1"/>
  <c r="Q28" i="1"/>
  <c r="T28" i="1"/>
  <c r="Z28" i="1"/>
  <c r="W28" i="1"/>
  <c r="K42" i="1"/>
  <c r="W42" i="1"/>
  <c r="Z42" i="1"/>
  <c r="T42" i="1"/>
  <c r="Q42" i="1"/>
  <c r="N42" i="1"/>
  <c r="K19" i="1"/>
  <c r="Q19" i="1"/>
  <c r="W19" i="1"/>
  <c r="Z19" i="1"/>
  <c r="T19" i="1"/>
  <c r="N19" i="1"/>
  <c r="Q54" i="1"/>
  <c r="T54" i="1"/>
  <c r="N54" i="1"/>
  <c r="Z79" i="1"/>
  <c r="T79" i="1"/>
  <c r="Q79" i="1"/>
  <c r="W79" i="1"/>
  <c r="N79" i="1"/>
  <c r="Z14" i="1"/>
  <c r="T14" i="1"/>
  <c r="W14" i="1"/>
  <c r="Q14" i="1"/>
  <c r="N14" i="1"/>
  <c r="W18" i="1"/>
  <c r="Q18" i="1"/>
  <c r="T18" i="1"/>
  <c r="N18" i="1"/>
  <c r="K9" i="1"/>
  <c r="N9" i="1"/>
  <c r="Q9" i="1"/>
  <c r="N59" i="1"/>
  <c r="Z59" i="1"/>
  <c r="Q59" i="1"/>
  <c r="W59" i="1"/>
  <c r="T59" i="1"/>
  <c r="K59" i="1"/>
  <c r="W68" i="1"/>
  <c r="T68" i="1"/>
  <c r="W32" i="1"/>
  <c r="Q32" i="1"/>
  <c r="K51" i="1"/>
  <c r="Q51" i="1"/>
  <c r="W51" i="1"/>
  <c r="Z51" i="1"/>
  <c r="T51" i="1"/>
  <c r="N51" i="1"/>
  <c r="W20" i="1"/>
  <c r="Z20" i="1"/>
  <c r="N20" i="1"/>
  <c r="T20" i="1"/>
  <c r="N61" i="1"/>
  <c r="Z61" i="1"/>
  <c r="W61" i="1"/>
  <c r="K5" i="1"/>
  <c r="Q5" i="1"/>
  <c r="W5" i="1"/>
  <c r="N5" i="1"/>
  <c r="Z5" i="1"/>
  <c r="T5" i="1"/>
  <c r="W21" i="1"/>
  <c r="Z21" i="1"/>
  <c r="T21" i="1"/>
  <c r="Q21" i="1"/>
  <c r="N21" i="1"/>
  <c r="K60" i="1"/>
  <c r="T60" i="1"/>
  <c r="Q60" i="1"/>
  <c r="Z60" i="1"/>
  <c r="N60" i="1"/>
  <c r="W60" i="1"/>
  <c r="K36" i="1"/>
  <c r="W36" i="1"/>
  <c r="N36" i="1"/>
  <c r="T36" i="1"/>
  <c r="Q36" i="1"/>
  <c r="Z36" i="1"/>
  <c r="Q48" i="1"/>
  <c r="N48" i="1"/>
  <c r="W48" i="1"/>
  <c r="Z48" i="1"/>
  <c r="T48" i="1"/>
  <c r="F11" i="53"/>
  <c r="A12" i="53"/>
  <c r="I73" i="1"/>
  <c r="I23" i="1" l="1"/>
  <c r="I45" i="1"/>
  <c r="I66" i="1"/>
  <c r="I49" i="1"/>
  <c r="I29" i="1"/>
  <c r="I13" i="1"/>
  <c r="I30" i="1"/>
  <c r="I63" i="1"/>
  <c r="I34" i="1"/>
  <c r="I69" i="1"/>
  <c r="I35" i="1"/>
  <c r="I43" i="1"/>
  <c r="I52" i="1"/>
  <c r="I46" i="1"/>
  <c r="I77" i="1"/>
  <c r="I26" i="1"/>
  <c r="I67" i="1"/>
  <c r="I42" i="1"/>
  <c r="I19" i="1"/>
  <c r="I68" i="1"/>
  <c r="I79" i="1"/>
  <c r="I75" i="1"/>
  <c r="I59" i="1"/>
  <c r="I51" i="1"/>
  <c r="I36" i="1"/>
  <c r="I48" i="1"/>
  <c r="I55" i="1"/>
  <c r="A13" i="53"/>
  <c r="F13" i="53"/>
  <c r="I5" i="1" l="1"/>
  <c r="U62" i="1"/>
  <c r="T62" i="1"/>
  <c r="I8" i="1"/>
  <c r="I20" i="1"/>
  <c r="I33" i="1"/>
  <c r="I38" i="1"/>
  <c r="I60" i="1"/>
  <c r="I76" i="1"/>
  <c r="I44" i="1"/>
  <c r="I10" i="1"/>
  <c r="I14" i="1"/>
  <c r="I54" i="1"/>
  <c r="I17" i="1"/>
  <c r="I70" i="1"/>
  <c r="I15" i="1"/>
  <c r="I56" i="1"/>
  <c r="I41" i="1"/>
  <c r="I16" i="1"/>
  <c r="I24" i="1"/>
  <c r="I28" i="1"/>
  <c r="I6" i="1"/>
  <c r="I12" i="1"/>
  <c r="A14" i="53"/>
  <c r="A15" i="53" s="1"/>
  <c r="F14" i="53"/>
  <c r="F12" i="53" s="1"/>
  <c r="I18" i="1"/>
  <c r="I21" i="1"/>
  <c r="I39" i="1" l="1"/>
  <c r="U27" i="1"/>
  <c r="T27" i="1"/>
  <c r="I62" i="1"/>
  <c r="A16" i="53"/>
  <c r="A17" i="53" s="1"/>
  <c r="F15" i="53"/>
  <c r="F16" i="53" s="1"/>
  <c r="U31" i="1" l="1"/>
  <c r="T31" i="1"/>
  <c r="I27" i="1"/>
  <c r="A18" i="53"/>
  <c r="F17" i="53"/>
  <c r="I31" i="1" l="1"/>
  <c r="U22" i="1"/>
  <c r="T22" i="1"/>
  <c r="A19" i="53"/>
  <c r="F18" i="53"/>
  <c r="I22" i="1" l="1"/>
  <c r="U61" i="1"/>
  <c r="T61" i="1"/>
  <c r="A20" i="53"/>
  <c r="A21" i="53" s="1"/>
  <c r="F19" i="53"/>
  <c r="F20" i="53" s="1"/>
  <c r="U58" i="1" l="1"/>
  <c r="T58" i="1"/>
  <c r="I61" i="1"/>
  <c r="A22" i="53"/>
  <c r="A23" i="53" s="1"/>
  <c r="F21" i="53"/>
  <c r="F22" i="53" s="1"/>
  <c r="U11" i="1" l="1"/>
  <c r="T11" i="1"/>
  <c r="I58" i="1"/>
  <c r="A24" i="53"/>
  <c r="A25" i="53" s="1"/>
  <c r="F23" i="53"/>
  <c r="F24" i="53" s="1"/>
  <c r="I11" i="1" l="1"/>
  <c r="U25" i="1"/>
  <c r="T25" i="1"/>
  <c r="A26" i="53"/>
  <c r="A27" i="53" s="1"/>
  <c r="F25" i="53"/>
  <c r="F26" i="53" s="1"/>
  <c r="I25" i="1" l="1"/>
  <c r="U53" i="1"/>
  <c r="T53" i="1"/>
  <c r="A28" i="53"/>
  <c r="F27" i="53"/>
  <c r="U9" i="1" l="1"/>
  <c r="T9" i="1"/>
  <c r="I53" i="1"/>
  <c r="F28" i="53"/>
  <c r="A29" i="53"/>
  <c r="U32" i="1" l="1"/>
  <c r="T32" i="1"/>
  <c r="I9" i="1"/>
  <c r="U40" i="1"/>
  <c r="T40" i="1"/>
  <c r="A30" i="53"/>
  <c r="F29" i="53"/>
  <c r="I40" i="1" l="1"/>
  <c r="I32" i="1"/>
  <c r="F30" i="53"/>
  <c r="A31" i="53"/>
  <c r="A32" i="53" l="1"/>
  <c r="F31" i="53"/>
  <c r="A33" i="53" l="1"/>
  <c r="F32" i="53"/>
  <c r="A34" i="53" l="1"/>
  <c r="A35" i="53" s="1"/>
  <c r="F34" i="53"/>
  <c r="F35" i="53" s="1"/>
  <c r="F36" i="53" l="1"/>
  <c r="A36" i="53"/>
  <c r="F33" i="53" l="1"/>
  <c r="F37" i="53" s="1"/>
  <c r="A37" i="53"/>
  <c r="A38" i="53" s="1"/>
  <c r="A39" i="53" l="1"/>
  <c r="A40" i="53" s="1"/>
  <c r="A41" i="53" s="1"/>
  <c r="F38" i="53"/>
  <c r="F39" i="53" s="1"/>
  <c r="F40" i="53" s="1"/>
  <c r="A42" i="53" l="1"/>
  <c r="A43" i="53" s="1"/>
  <c r="F41" i="53"/>
  <c r="F42" i="53" s="1"/>
  <c r="A44" i="53" l="1"/>
  <c r="F43" i="53"/>
  <c r="A45" i="53" l="1"/>
  <c r="A46" i="53" s="1"/>
  <c r="F44" i="53"/>
  <c r="F45" i="53" s="1"/>
  <c r="A47" i="53" l="1"/>
  <c r="F46" i="53"/>
  <c r="A48" i="53" l="1"/>
  <c r="A49" i="53" s="1"/>
  <c r="F47" i="53"/>
  <c r="F48" i="53" s="1"/>
  <c r="A50" i="53" l="1"/>
  <c r="F49" i="53"/>
  <c r="A51" i="53" l="1"/>
  <c r="A52" i="53" s="1"/>
  <c r="F51" i="53"/>
  <c r="F52" i="53" s="1"/>
  <c r="A53" i="53" l="1"/>
  <c r="A54" i="53" s="1"/>
  <c r="F53" i="53"/>
  <c r="F54" i="53" s="1"/>
  <c r="A55" i="53" l="1"/>
  <c r="A56" i="53" s="1"/>
  <c r="F55" i="53"/>
  <c r="F56" i="53" s="1"/>
  <c r="A57" i="53" l="1"/>
  <c r="A58" i="53" s="1"/>
  <c r="F57" i="53"/>
  <c r="F50" i="53" s="1"/>
  <c r="A59" i="53" l="1"/>
  <c r="A60" i="53" s="1"/>
  <c r="A61" i="53" s="1"/>
  <c r="F60" i="53"/>
  <c r="F61" i="53" s="1"/>
  <c r="F62" i="53" s="1"/>
  <c r="A62" i="53" l="1"/>
  <c r="A63" i="53" s="1"/>
  <c r="A64" i="53" s="1"/>
  <c r="A65" i="53" s="1"/>
  <c r="F64" i="53"/>
  <c r="F65" i="53" s="1"/>
  <c r="F66" i="53" s="1"/>
  <c r="F58" i="53" s="1"/>
  <c r="A66" i="53" l="1"/>
  <c r="A67" i="53" s="1"/>
  <c r="F67" i="53"/>
  <c r="F68" i="53" s="1"/>
  <c r="F69" i="53" l="1"/>
  <c r="F70" i="53" s="1"/>
  <c r="F71" i="53" s="1"/>
  <c r="F72" i="53" s="1"/>
  <c r="F73" i="53" s="1"/>
  <c r="A68" i="53"/>
  <c r="A69" i="53" s="1"/>
  <c r="A70" i="53" s="1"/>
  <c r="A71" i="53" s="1"/>
  <c r="A72" i="53" s="1"/>
  <c r="A73" i="53" l="1"/>
  <c r="A74" i="53" s="1"/>
  <c r="A75" i="53" s="1"/>
  <c r="F63" i="53" s="1"/>
  <c r="F74" i="53"/>
  <c r="F75" i="53" s="1"/>
  <c r="F76" i="53" s="1"/>
  <c r="A76" i="53" l="1"/>
  <c r="A77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F77" i="53"/>
  <c r="F78" i="53" s="1"/>
  <c r="C60" i="53" l="1"/>
  <c r="C61" i="53" s="1"/>
  <c r="C62" i="53" s="1"/>
  <c r="C64" i="53" s="1"/>
  <c r="D60" i="53"/>
  <c r="D61" i="53"/>
  <c r="D62" i="53"/>
  <c r="C3" i="53"/>
  <c r="D3" i="53" s="1"/>
  <c r="C65" i="53" l="1"/>
  <c r="C66" i="53" s="1"/>
  <c r="C67" i="53" s="1"/>
  <c r="D64" i="53"/>
  <c r="D65" i="53" s="1"/>
  <c r="D66" i="53" s="1"/>
  <c r="C4" i="53"/>
  <c r="C68" i="53" l="1"/>
  <c r="D67" i="53"/>
  <c r="D68" i="53" s="1"/>
  <c r="D4" i="53"/>
  <c r="C5" i="53"/>
  <c r="D5" i="53" l="1"/>
  <c r="C6" i="53"/>
  <c r="C7" i="53" l="1"/>
  <c r="D6" i="53"/>
  <c r="D7" i="53" l="1"/>
  <c r="C8" i="53"/>
  <c r="C9" i="53" l="1"/>
  <c r="D8" i="53"/>
  <c r="D9" i="53" l="1"/>
  <c r="C10" i="53"/>
  <c r="C11" i="53" l="1"/>
  <c r="D10" i="53"/>
  <c r="C12" i="53" l="1"/>
  <c r="D11" i="53"/>
  <c r="D12" i="53" l="1"/>
  <c r="C13" i="53"/>
  <c r="D13" i="53" l="1"/>
  <c r="C14" i="53"/>
  <c r="D14" i="53" l="1"/>
  <c r="C15" i="53"/>
  <c r="C16" i="53" l="1"/>
  <c r="C17" i="53" s="1"/>
  <c r="D15" i="53"/>
  <c r="D16" i="53" s="1"/>
  <c r="D17" i="53" l="1"/>
  <c r="C18" i="53"/>
  <c r="D18" i="53" l="1"/>
  <c r="C19" i="53"/>
  <c r="D19" i="53" l="1"/>
  <c r="D20" i="53" s="1"/>
  <c r="C20" i="53"/>
  <c r="C21" i="53" s="1"/>
  <c r="D21" i="53" l="1"/>
  <c r="D22" i="53" s="1"/>
  <c r="C22" i="53"/>
  <c r="C23" i="53" s="1"/>
  <c r="D23" i="53" l="1"/>
  <c r="D24" i="53" s="1"/>
  <c r="C24" i="53"/>
  <c r="C25" i="53" s="1"/>
  <c r="C26" i="53" l="1"/>
  <c r="C27" i="53" s="1"/>
  <c r="D25" i="53"/>
  <c r="D26" i="53" s="1"/>
  <c r="D27" i="53" l="1"/>
  <c r="C28" i="53"/>
  <c r="C29" i="53" l="1"/>
  <c r="D28" i="53"/>
  <c r="D29" i="53" l="1"/>
  <c r="C30" i="53"/>
  <c r="D30" i="53" l="1"/>
  <c r="C31" i="53"/>
  <c r="D31" i="53" l="1"/>
  <c r="C32" i="53"/>
  <c r="D32" i="53" l="1"/>
  <c r="C33" i="53" l="1"/>
  <c r="C34" i="53" s="1"/>
  <c r="D34" i="53" l="1"/>
  <c r="D35" i="53" s="1"/>
  <c r="C35" i="53"/>
  <c r="C36" i="53" s="1"/>
  <c r="D36" i="53" s="1"/>
  <c r="C37" i="53"/>
  <c r="C38" i="53" s="1"/>
  <c r="D33" i="53"/>
  <c r="D37" i="53" s="1"/>
  <c r="D38" i="53" l="1"/>
  <c r="D39" i="53" s="1"/>
  <c r="D40" i="53" s="1"/>
  <c r="C39" i="53"/>
  <c r="C40" i="53" s="1"/>
  <c r="C41" i="53" s="1"/>
  <c r="C42" i="53" l="1"/>
  <c r="C43" i="53" s="1"/>
  <c r="D41" i="53"/>
  <c r="D42" i="53" s="1"/>
  <c r="C44" i="53" l="1"/>
  <c r="D43" i="53"/>
  <c r="D44" i="53" l="1"/>
  <c r="D45" i="53" s="1"/>
  <c r="C45" i="53"/>
  <c r="C46" i="53" s="1"/>
  <c r="D46" i="53" l="1"/>
  <c r="C47" i="53"/>
  <c r="C48" i="53" l="1"/>
  <c r="C49" i="53" s="1"/>
  <c r="D47" i="53"/>
  <c r="D48" i="53" s="1"/>
  <c r="D49" i="53" l="1"/>
  <c r="C50" i="53" l="1"/>
  <c r="C51" i="53" s="1"/>
  <c r="C52" i="53" l="1"/>
  <c r="C53" i="53" s="1"/>
  <c r="D51" i="53"/>
  <c r="D52" i="53" s="1"/>
  <c r="C54" i="53" l="1"/>
  <c r="C55" i="53" s="1"/>
  <c r="D53" i="53"/>
  <c r="D54" i="53" s="1"/>
  <c r="D55" i="53" l="1"/>
  <c r="D56" i="53" s="1"/>
  <c r="C56" i="53"/>
  <c r="C57" i="53" s="1"/>
  <c r="D57" i="53" s="1"/>
  <c r="D50" i="53" s="1"/>
  <c r="X7" i="1" l="1"/>
  <c r="I7" i="1" l="1"/>
  <c r="AA57" i="1" l="1"/>
  <c r="Z72" i="1" l="1"/>
  <c r="AA72" i="1"/>
  <c r="W72" i="1"/>
  <c r="N57" i="1"/>
  <c r="Q57" i="1"/>
  <c r="T57" i="1"/>
  <c r="Q72" i="1"/>
  <c r="K57" i="1"/>
  <c r="K72" i="1"/>
  <c r="T72" i="1"/>
  <c r="W57" i="1"/>
  <c r="N72" i="1"/>
  <c r="Z57" i="1"/>
  <c r="I57" i="1" l="1"/>
  <c r="I7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Rouffaer</author>
    <author>tc={BE044CAD-8E63-C547-99BD-8AB9D862AEC9}</author>
  </authors>
  <commentList>
    <comment ref="K1" authorId="0" shapeId="0" xr:uid="{00000000-0006-0000-0000-000001000000}">
      <text>
        <r>
          <rPr>
            <b/>
            <sz val="10"/>
            <color indexed="8"/>
            <rFont val="Tahoma"/>
            <family val="2"/>
          </rPr>
          <t xml:space="preserve">
</t>
        </r>
        <r>
          <rPr>
            <b/>
            <sz val="10"/>
            <color indexed="8"/>
            <rFont val="Tahoma"/>
            <family val="2"/>
          </rPr>
          <t>wedstrijd regio tbv bonus</t>
        </r>
      </text>
    </comment>
    <comment ref="N1" authorId="0" shapeId="0" xr:uid="{00000000-0006-0000-0000-000002000000}">
      <text>
        <r>
          <rPr>
            <b/>
            <sz val="10"/>
            <color indexed="8"/>
            <rFont val="Tahoma"/>
            <family val="2"/>
          </rPr>
          <t>Regio = 1</t>
        </r>
      </text>
    </comment>
    <comment ref="Q1" authorId="0" shapeId="0" xr:uid="{00000000-0006-0000-0000-000003000000}">
      <text>
        <r>
          <rPr>
            <b/>
            <sz val="10"/>
            <color indexed="8"/>
            <rFont val="Tahoma"/>
            <family val="2"/>
          </rPr>
          <t xml:space="preserve">
</t>
        </r>
        <r>
          <rPr>
            <b/>
            <sz val="10"/>
            <color indexed="8"/>
            <rFont val="Tahoma"/>
            <family val="2"/>
          </rPr>
          <t>wedstrijd regio tbv bonus</t>
        </r>
      </text>
    </comment>
    <comment ref="T1" authorId="0" shapeId="0" xr:uid="{00000000-0006-0000-0000-000004000000}">
      <text>
        <r>
          <rPr>
            <b/>
            <sz val="10"/>
            <color indexed="8"/>
            <rFont val="Tahoma"/>
            <family val="2"/>
          </rPr>
          <t>Regio = 1</t>
        </r>
      </text>
    </comment>
    <comment ref="W1" authorId="0" shapeId="0" xr:uid="{00000000-0006-0000-0000-000005000000}">
      <text>
        <r>
          <rPr>
            <b/>
            <sz val="10"/>
            <color indexed="8"/>
            <rFont val="Tahoma"/>
            <family val="2"/>
          </rPr>
          <t xml:space="preserve">
</t>
        </r>
        <r>
          <rPr>
            <b/>
            <sz val="10"/>
            <color indexed="8"/>
            <rFont val="Tahoma"/>
            <family val="2"/>
          </rPr>
          <t>wedstrijd regio tbv bonus</t>
        </r>
      </text>
    </comment>
    <comment ref="Z1" authorId="0" shapeId="0" xr:uid="{00000000-0006-0000-0000-000006000000}">
      <text>
        <r>
          <rPr>
            <b/>
            <sz val="10"/>
            <color indexed="8"/>
            <rFont val="Tahoma"/>
            <family val="2"/>
          </rPr>
          <t>Regio = 1</t>
        </r>
      </text>
    </comment>
    <comment ref="J4" authorId="0" shapeId="0" xr:uid="{00000000-0006-0000-0000-000015000000}">
      <text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aantal deelnemers
</t>
        </r>
      </text>
    </comment>
    <comment ref="L4" authorId="0" shapeId="0" xr:uid="{00000000-0006-0000-0000-000016000000}">
      <text>
        <r>
          <rPr>
            <sz val="10"/>
            <color rgb="FF000000"/>
            <rFont val="Tahoma"/>
            <family val="2"/>
          </rPr>
          <t xml:space="preserve">Gewicht wedstrijd
</t>
        </r>
      </text>
    </comment>
    <comment ref="M4" authorId="0" shapeId="0" xr:uid="{00000000-0006-0000-0000-000017000000}">
      <text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aantal deelnemers
</t>
        </r>
      </text>
    </comment>
    <comment ref="O4" authorId="0" shapeId="0" xr:uid="{00000000-0006-0000-0000-000018000000}">
      <text>
        <r>
          <rPr>
            <b/>
            <sz val="10"/>
            <color rgb="FF000000"/>
            <rFont val="Tahoma"/>
            <family val="2"/>
          </rPr>
          <t xml:space="preserve">Gewicht = 1.00
</t>
        </r>
      </text>
    </comment>
    <comment ref="P4" authorId="0" shapeId="0" xr:uid="{00000000-0006-0000-0000-000019000000}">
      <text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aantal deelnemers
</t>
        </r>
      </text>
    </comment>
    <comment ref="R4" authorId="0" shapeId="0" xr:uid="{00000000-0006-0000-0000-00001A000000}">
      <text>
        <r>
          <rPr>
            <sz val="10"/>
            <color rgb="FF000000"/>
            <rFont val="Tahoma"/>
            <family val="2"/>
          </rPr>
          <t xml:space="preserve">Gewicht wedstrijd
</t>
        </r>
      </text>
    </comment>
    <comment ref="S4" authorId="0" shapeId="0" xr:uid="{00000000-0006-0000-0000-00001B000000}">
      <text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aantal deelnemers
</t>
        </r>
      </text>
    </comment>
    <comment ref="U4" authorId="0" shapeId="0" xr:uid="{00000000-0006-0000-0000-00001C000000}">
      <text>
        <r>
          <rPr>
            <b/>
            <sz val="10"/>
            <color rgb="FF000000"/>
            <rFont val="Tahoma"/>
            <family val="2"/>
          </rPr>
          <t xml:space="preserve">Gewicht = 1.00
</t>
        </r>
      </text>
    </comment>
    <comment ref="V4" authorId="0" shapeId="0" xr:uid="{00000000-0006-0000-0000-00001D000000}">
      <text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aantal deelnemers
</t>
        </r>
      </text>
    </comment>
    <comment ref="X4" authorId="0" shapeId="0" xr:uid="{00000000-0006-0000-0000-00001E000000}">
      <text>
        <r>
          <rPr>
            <sz val="10"/>
            <color indexed="8"/>
            <rFont val="Tahoma"/>
            <family val="2"/>
          </rPr>
          <t xml:space="preserve">Gewicht wedstrijd
</t>
        </r>
      </text>
    </comment>
    <comment ref="Y4" authorId="0" shapeId="0" xr:uid="{00000000-0006-0000-0000-00001F000000}">
      <text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aantal deelnemers
</t>
        </r>
      </text>
    </comment>
    <comment ref="AA4" authorId="0" shapeId="0" xr:uid="{00000000-0006-0000-0000-000020000000}">
      <text>
        <r>
          <rPr>
            <b/>
            <sz val="10"/>
            <color rgb="FF000000"/>
            <rFont val="Tahoma"/>
            <family val="2"/>
          </rPr>
          <t xml:space="preserve">Gewicht = 1.00
</t>
        </r>
      </text>
    </comment>
    <comment ref="C56" authorId="1" shapeId="0" xr:uid="{BE044CAD-8E63-C547-99BD-8AB9D862AEC9}">
      <text>
        <t>[Threaded comment]
Your version of Excel allows you to read this threaded comment; however, any edits to it will get removed if the file is opened in a newer version of Excel. Learn more: https://go.microsoft.com/fwlink/?linkid=870924
Comment:
    NIET VERMELDEN / OPNEMEN IN RANGLIJST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Rouffaer</author>
  </authors>
  <commentList>
    <comment ref="E2" authorId="0" shapeId="0" xr:uid="{00000000-0006-0000-0300-000001000000}">
      <text>
        <r>
          <rPr>
            <sz val="9"/>
            <color rgb="FF000000"/>
            <rFont val="Tahoma"/>
            <family val="2"/>
          </rPr>
          <t xml:space="preserve">Toelichting: 
</t>
        </r>
        <r>
          <rPr>
            <sz val="9"/>
            <color rgb="FF000000"/>
            <rFont val="Tahoma"/>
            <family val="2"/>
          </rPr>
          <t>1e plaats op IOU NLD eindrangschikking in een jaar (vanaf 1982): 10 punten, 2e plaats 9 punten etc t/m 10e plaats: 1 punt</t>
        </r>
      </text>
    </comment>
  </commentList>
</comments>
</file>

<file path=xl/sharedStrings.xml><?xml version="1.0" encoding="utf-8"?>
<sst xmlns="http://schemas.openxmlformats.org/spreadsheetml/2006/main" count="616" uniqueCount="263">
  <si>
    <t>IOU</t>
  </si>
  <si>
    <t>RANGLIJST</t>
  </si>
  <si>
    <t xml:space="preserve"> </t>
  </si>
  <si>
    <t>totaal excl bonus</t>
  </si>
  <si>
    <t>totaal 5 beste wedtrijden</t>
  </si>
  <si>
    <t>bonus punten</t>
  </si>
  <si>
    <t>totaal ranglijst</t>
  </si>
  <si>
    <t>zeilnr.</t>
  </si>
  <si>
    <t>naam</t>
  </si>
  <si>
    <t>Aantal</t>
    <phoneticPr fontId="0" type="noConversion"/>
  </si>
  <si>
    <t>vloot</t>
  </si>
  <si>
    <t>regio</t>
    <phoneticPr fontId="0" type="noConversion"/>
  </si>
  <si>
    <t>Status</t>
  </si>
  <si>
    <t>Totaal</t>
  </si>
  <si>
    <t>b</t>
  </si>
  <si>
    <t>Belter</t>
  </si>
  <si>
    <t>Friesland</t>
  </si>
  <si>
    <t>Nieuwkoop</t>
  </si>
  <si>
    <t>Reeuwijk</t>
  </si>
  <si>
    <t>Rotterdam</t>
  </si>
  <si>
    <t>Spiegelplas</t>
  </si>
  <si>
    <t>Zuid</t>
  </si>
  <si>
    <t>Zuidlaardermeer</t>
  </si>
  <si>
    <t>Master</t>
  </si>
  <si>
    <t>Senior</t>
  </si>
  <si>
    <t>Young Rider</t>
  </si>
  <si>
    <t>Regatta Runner</t>
  </si>
  <si>
    <t>ptn</t>
  </si>
  <si>
    <t>*</t>
    <phoneticPr fontId="0" type="noConversion"/>
  </si>
  <si>
    <t>Thies Bosch</t>
  </si>
  <si>
    <t/>
  </si>
  <si>
    <t>Jan ten Hoeve</t>
  </si>
  <si>
    <t>Jan Willem van den Hondel</t>
  </si>
  <si>
    <t>Onno Yntema</t>
  </si>
  <si>
    <t>Luuk Kuijper</t>
  </si>
  <si>
    <t>Luut de Zee</t>
  </si>
  <si>
    <t>Bart de Zee</t>
  </si>
  <si>
    <t>Ton Op de Weegh</t>
  </si>
  <si>
    <t>Fedde Sonnema</t>
  </si>
  <si>
    <t>Maarten Versluis</t>
  </si>
  <si>
    <t>Joop de Jong</t>
  </si>
  <si>
    <t>Jan de Best</t>
  </si>
  <si>
    <t>Duitsland</t>
  </si>
  <si>
    <t>GER 1540</t>
  </si>
  <si>
    <t>Thomas Leitl</t>
  </si>
  <si>
    <t>Maurice Schonk</t>
  </si>
  <si>
    <t>Quintus Lampe</t>
  </si>
  <si>
    <t>Wessel Kuik</t>
  </si>
  <si>
    <t>Mark Bosma</t>
  </si>
  <si>
    <t>Timo Weda</t>
  </si>
  <si>
    <t>Rob Wapenaar</t>
  </si>
  <si>
    <t>Ed van der Steene</t>
  </si>
  <si>
    <t>Henk Kuiper</t>
  </si>
  <si>
    <t>Siep Schukken</t>
  </si>
  <si>
    <t>Sybrand Vochteloo</t>
  </si>
  <si>
    <t>Jan van Amerongen</t>
  </si>
  <si>
    <t>Henri Boere</t>
  </si>
  <si>
    <t>Max Visser</t>
  </si>
  <si>
    <t>NED 680</t>
  </si>
  <si>
    <t>Arno Start</t>
  </si>
  <si>
    <t>Fred Schaaf</t>
  </si>
  <si>
    <t>Joep ten Brink</t>
  </si>
  <si>
    <t>Hans de Haas</t>
  </si>
  <si>
    <t>Wilco Aukes</t>
  </si>
  <si>
    <t>Jeroen Mickers</t>
  </si>
  <si>
    <t>Jan Willem Lalleman</t>
  </si>
  <si>
    <t>NED 516</t>
  </si>
  <si>
    <t>Michiel Eijsink</t>
  </si>
  <si>
    <t>Klaas de Boer</t>
  </si>
  <si>
    <t>Jan Krom</t>
  </si>
  <si>
    <t>Ward Boersma</t>
  </si>
  <si>
    <t>Rob Aukema</t>
  </si>
  <si>
    <t>Mike Huiskamp</t>
  </si>
  <si>
    <t>Titus Brandsma</t>
  </si>
  <si>
    <t>Fokko Ringnalda</t>
  </si>
  <si>
    <t>Herman van Eijk</t>
  </si>
  <si>
    <t>BEL 2</t>
  </si>
  <si>
    <t>Klaas Watté</t>
  </si>
  <si>
    <t>Doeke Zwart</t>
  </si>
  <si>
    <t>GER 1545</t>
  </si>
  <si>
    <t>Jeen Nijdam</t>
  </si>
  <si>
    <t>Maarten Jamin</t>
  </si>
  <si>
    <t>NED 512</t>
  </si>
  <si>
    <t>Maarten Janssen</t>
  </si>
  <si>
    <t>Bouwe Bouma</t>
  </si>
  <si>
    <t>Wim van der Wal</t>
  </si>
  <si>
    <t>Melle Heerlien</t>
  </si>
  <si>
    <t>Friso Por</t>
  </si>
  <si>
    <t>Wim Wobbes</t>
  </si>
  <si>
    <t>Wim Bech</t>
  </si>
  <si>
    <t>Sander Prins</t>
  </si>
  <si>
    <t>Marc Heijke</t>
  </si>
  <si>
    <t>Titus Bruggink</t>
  </si>
  <si>
    <t>Wim Bijlsma</t>
  </si>
  <si>
    <t>Timo Scharleman</t>
  </si>
  <si>
    <t>Robert Numan</t>
  </si>
  <si>
    <t>Harold Dragt</t>
  </si>
  <si>
    <t>Maurice Gerards</t>
  </si>
  <si>
    <t>Eric Kiebert</t>
  </si>
  <si>
    <t>Harm Kooystra</t>
  </si>
  <si>
    <t>Harm van den Broek</t>
  </si>
  <si>
    <t>Fred Donk-Linschoten</t>
  </si>
  <si>
    <t>Onno Klazinga</t>
  </si>
  <si>
    <t>Ruud van der Zijden</t>
  </si>
  <si>
    <t>Johan Otte</t>
  </si>
  <si>
    <t>John Wolters</t>
  </si>
  <si>
    <t>Vincent van Leeuwen</t>
  </si>
  <si>
    <t>Thees Scheen</t>
  </si>
  <si>
    <t>Stefan de Vries</t>
  </si>
  <si>
    <t>Ronald de Vries</t>
  </si>
  <si>
    <t>Roline Huiskamp</t>
  </si>
  <si>
    <t>Reinout Plaatje</t>
  </si>
  <si>
    <t>Max Blom</t>
  </si>
  <si>
    <t>Martin Baas</t>
  </si>
  <si>
    <t>Hille van der Tempel</t>
  </si>
  <si>
    <t>Henk Mik</t>
  </si>
  <si>
    <t>Henk de Groot</t>
  </si>
  <si>
    <t>Frieso Por</t>
  </si>
  <si>
    <t>Ben Tijssen</t>
  </si>
  <si>
    <t>Plaats</t>
  </si>
  <si>
    <t>Overall</t>
  </si>
  <si>
    <t>Vloot</t>
  </si>
  <si>
    <t>VLOOT</t>
  </si>
  <si>
    <t>Ranking</t>
  </si>
  <si>
    <t>Belterwiede</t>
  </si>
  <si>
    <t>Kralingen</t>
  </si>
  <si>
    <t>Zuidlaren</t>
  </si>
  <si>
    <t>Naam</t>
  </si>
  <si>
    <t>All time ranking</t>
  </si>
  <si>
    <t>PTN</t>
  </si>
  <si>
    <t>Ton op de Weegh</t>
  </si>
  <si>
    <t>Rinus Kagchelland</t>
  </si>
  <si>
    <t xml:space="preserve">Theo Meus </t>
  </si>
  <si>
    <t>Hans van der Kooy</t>
  </si>
  <si>
    <t>Nico Hofkamp</t>
  </si>
  <si>
    <t>Fred Moerman</t>
  </si>
  <si>
    <t xml:space="preserve">George Vossenberg </t>
  </si>
  <si>
    <t>Jacobus de Vries</t>
  </si>
  <si>
    <t>Peter Peet</t>
  </si>
  <si>
    <t xml:space="preserve">Mels Jongeneel </t>
  </si>
  <si>
    <t xml:space="preserve">Johan de Ruijter </t>
  </si>
  <si>
    <t>Kees Jongeneel</t>
  </si>
  <si>
    <t>Dolf Peet jr</t>
  </si>
  <si>
    <t>Jos de Jonge</t>
  </si>
  <si>
    <t>Fre Mik</t>
  </si>
  <si>
    <t>Wouter Hagoort</t>
  </si>
  <si>
    <t>Joop Roozenburg</t>
  </si>
  <si>
    <t>Bram vd Veen</t>
  </si>
  <si>
    <t>Dirk-Jan Kann</t>
  </si>
  <si>
    <t>Rob Breur</t>
  </si>
  <si>
    <t>Hans Iliohan</t>
  </si>
  <si>
    <t>Jan Jellema</t>
  </si>
  <si>
    <t>Dolf Peet</t>
  </si>
  <si>
    <t>Gerard ter Heide</t>
  </si>
  <si>
    <t>Eddie Rietveld</t>
  </si>
  <si>
    <t>Lex Gooijer</t>
  </si>
  <si>
    <t>Jan Kuik</t>
  </si>
  <si>
    <t>Ted Duyvestein</t>
  </si>
  <si>
    <t>Andries Berg</t>
  </si>
  <si>
    <t>Jan van Oosteroom</t>
  </si>
  <si>
    <t>Andre Lieberom</t>
  </si>
  <si>
    <t>Peter Zuidgeest</t>
  </si>
  <si>
    <t>Jan Hordijk</t>
  </si>
  <si>
    <t>Theo de Jong</t>
  </si>
  <si>
    <t>Henk Por</t>
  </si>
  <si>
    <t>Henk Paddenburg</t>
  </si>
  <si>
    <t>Jan Willem Scheerder</t>
  </si>
  <si>
    <t>Klaas Hofkamp</t>
  </si>
  <si>
    <t>Jan Croese</t>
  </si>
  <si>
    <t>Paashaas</t>
  </si>
  <si>
    <t>Gouwe Ouwe</t>
  </si>
  <si>
    <t>Ertveldplas</t>
  </si>
  <si>
    <t>OVK</t>
  </si>
  <si>
    <t>Zilvermeer</t>
  </si>
  <si>
    <t>Klaas-Jan Knoppers</t>
  </si>
  <si>
    <t>Gerrit Schippers</t>
  </si>
  <si>
    <t>Mark Tichgelaar</t>
  </si>
  <si>
    <t>Cor Visser</t>
  </si>
  <si>
    <t>Bart van den Hondel</t>
  </si>
  <si>
    <t>NED 8</t>
  </si>
  <si>
    <t>Geert Couperus</t>
  </si>
  <si>
    <t>Jan Tekstra</t>
  </si>
  <si>
    <t>NED 16</t>
  </si>
  <si>
    <t>NED 692</t>
  </si>
  <si>
    <t>NED 562</t>
  </si>
  <si>
    <t>NED 700</t>
  </si>
  <si>
    <t>NED 10</t>
  </si>
  <si>
    <t>NED 694</t>
  </si>
  <si>
    <t>NED 558</t>
  </si>
  <si>
    <t>NED 670</t>
  </si>
  <si>
    <t>Barbara Schol</t>
  </si>
  <si>
    <t>Harmen Bouwstra</t>
  </si>
  <si>
    <t>Paul Veraart</t>
  </si>
  <si>
    <t>ZZ-Cup</t>
  </si>
  <si>
    <t>AUT 17</t>
  </si>
  <si>
    <t>Sneek</t>
  </si>
  <si>
    <t>Openingswedstrijden KWS</t>
  </si>
  <si>
    <t>NK Sprint Bossche Bollen</t>
  </si>
  <si>
    <t>Paul Dijkstra</t>
  </si>
  <si>
    <t>Guido de Grefte</t>
  </si>
  <si>
    <t>Dennis Imdahl</t>
  </si>
  <si>
    <t>NED 703</t>
  </si>
  <si>
    <t>NED 693</t>
  </si>
  <si>
    <t>NED 18</t>
  </si>
  <si>
    <t>LID</t>
  </si>
  <si>
    <t>NED 49</t>
  </si>
  <si>
    <t>NED 54</t>
  </si>
  <si>
    <t>NED 524</t>
  </si>
  <si>
    <t>NED 541</t>
  </si>
  <si>
    <t>NED 618</t>
  </si>
  <si>
    <t>NED 626</t>
  </si>
  <si>
    <t>NED 630</t>
  </si>
  <si>
    <t>NED 650</t>
  </si>
  <si>
    <t>NED 675</t>
  </si>
  <si>
    <t>NED 688</t>
  </si>
  <si>
    <t>NED 696</t>
  </si>
  <si>
    <t>Reeuwijk/Rotterdam</t>
  </si>
  <si>
    <t>Heiko Rübsamen</t>
  </si>
  <si>
    <t>Stefan Brückner</t>
  </si>
  <si>
    <t>NED 9</t>
  </si>
  <si>
    <t>NED 371</t>
  </si>
  <si>
    <t>NED 555</t>
  </si>
  <si>
    <t>NED 586</t>
  </si>
  <si>
    <t>NED 612</t>
  </si>
  <si>
    <t>NED 631</t>
  </si>
  <si>
    <t>NED 644</t>
  </si>
  <si>
    <t>NED 662</t>
  </si>
  <si>
    <t>GER 1494</t>
  </si>
  <si>
    <t>NED 31</t>
  </si>
  <si>
    <t>NED 66</t>
  </si>
  <si>
    <t>NED 713</t>
  </si>
  <si>
    <t>NED 603</t>
  </si>
  <si>
    <t>NED 101</t>
  </si>
  <si>
    <t>NED 21</t>
  </si>
  <si>
    <t>NED 595</t>
  </si>
  <si>
    <t>NED 111</t>
  </si>
  <si>
    <t>NED 6</t>
  </si>
  <si>
    <t>NED 671</t>
  </si>
  <si>
    <t>NED 5</t>
  </si>
  <si>
    <t>NED 709</t>
  </si>
  <si>
    <t>NED 565</t>
  </si>
  <si>
    <t>NED 17</t>
  </si>
  <si>
    <t>NED 613</t>
  </si>
  <si>
    <t>NED 553</t>
  </si>
  <si>
    <t>NED 701</t>
  </si>
  <si>
    <t>NED 563</t>
  </si>
  <si>
    <t>NED 678</t>
  </si>
  <si>
    <t>NED 561</t>
  </si>
  <si>
    <t>NED 472</t>
  </si>
  <si>
    <t>NED 600</t>
  </si>
  <si>
    <t>NED 652</t>
  </si>
  <si>
    <t>NED 647</t>
  </si>
  <si>
    <t>NED 599</t>
  </si>
  <si>
    <t>NED 569</t>
  </si>
  <si>
    <t>NED 659</t>
  </si>
  <si>
    <t>NED 525</t>
  </si>
  <si>
    <t>NED 697</t>
  </si>
  <si>
    <t>NED 384</t>
  </si>
  <si>
    <t>*</t>
  </si>
  <si>
    <t>Wim van der Wal (5)</t>
  </si>
  <si>
    <t>Thies Bosch (4)</t>
  </si>
  <si>
    <t>Arno Start (4)</t>
  </si>
  <si>
    <t>26 mei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</si>
</sst>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8"/>
      <name val="Arial"/>
    </font>
    <font>
      <sz val="8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2"/>
      <color rgb="FF9C0006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1"/>
      <color rgb="FFFFFFFF"/>
      <name val="Calibri"/>
      <family val="2"/>
    </font>
    <font>
      <sz val="10"/>
      <color theme="0"/>
      <name val="Arial"/>
      <family val="2"/>
    </font>
    <font>
      <b/>
      <sz val="24"/>
      <color rgb="FFFF0000"/>
      <name val="Arial"/>
      <family val="2"/>
    </font>
    <font>
      <sz val="8"/>
      <color theme="0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AA2B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 applyBorder="0"/>
    <xf numFmtId="0" fontId="13" fillId="3" borderId="0" applyNumberFormat="0" applyBorder="0" applyAlignment="0" applyProtection="0"/>
    <xf numFmtId="0" fontId="12" fillId="0" borderId="0"/>
    <xf numFmtId="0" fontId="1" fillId="0" borderId="0" applyBorder="0"/>
  </cellStyleXfs>
  <cellXfs count="1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5" fillId="0" borderId="0" xfId="0" applyFont="1" applyBorder="1"/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0" xfId="0" applyFont="1"/>
    <xf numFmtId="0" fontId="9" fillId="4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16" fontId="7" fillId="0" borderId="0" xfId="0" applyNumberFormat="1" applyFont="1"/>
    <xf numFmtId="15" fontId="5" fillId="0" borderId="0" xfId="0" quotePrefix="1" applyNumberFormat="1" applyFont="1" applyAlignment="1">
      <alignment horizontal="left"/>
    </xf>
    <xf numFmtId="2" fontId="5" fillId="4" borderId="6" xfId="0" applyNumberFormat="1" applyFont="1" applyFill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2" borderId="0" xfId="0" applyFill="1" applyBorder="1"/>
    <xf numFmtId="49" fontId="0" fillId="2" borderId="0" xfId="0" applyNumberFormat="1" applyFill="1" applyBorder="1"/>
    <xf numFmtId="49" fontId="0" fillId="2" borderId="0" xfId="0" applyNumberFormat="1" applyFill="1" applyBorder="1" applyAlignment="1">
      <alignment vertical="top" wrapText="1"/>
    </xf>
    <xf numFmtId="0" fontId="11" fillId="5" borderId="15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left" vertical="center" wrapText="1"/>
    </xf>
    <xf numFmtId="1" fontId="5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Border="1"/>
    <xf numFmtId="1" fontId="10" fillId="0" borderId="16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wrapText="1"/>
    </xf>
    <xf numFmtId="16" fontId="5" fillId="0" borderId="17" xfId="0" applyNumberFormat="1" applyFont="1" applyBorder="1" applyAlignment="1">
      <alignment horizontal="center"/>
    </xf>
    <xf numFmtId="16" fontId="5" fillId="0" borderId="2" xfId="0" applyNumberFormat="1" applyFont="1" applyBorder="1" applyAlignment="1">
      <alignment horizontal="center"/>
    </xf>
    <xf numFmtId="16" fontId="5" fillId="0" borderId="1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1" fontId="5" fillId="0" borderId="17" xfId="0" applyNumberFormat="1" applyFont="1" applyBorder="1" applyAlignment="1">
      <alignment horizontal="center" vertical="center" textRotation="90" wrapText="1"/>
    </xf>
    <xf numFmtId="1" fontId="5" fillId="0" borderId="8" xfId="0" applyNumberFormat="1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90"/>
    </xf>
    <xf numFmtId="0" fontId="14" fillId="3" borderId="18" xfId="1" applyFont="1" applyBorder="1" applyAlignment="1">
      <alignment horizontal="center" vertical="center" textRotation="90"/>
    </xf>
    <xf numFmtId="0" fontId="14" fillId="3" borderId="9" xfId="1" applyFont="1" applyBorder="1" applyAlignment="1">
      <alignment horizontal="center" vertical="center" textRotation="90"/>
    </xf>
    <xf numFmtId="0" fontId="17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16" xfId="0" applyFont="1" applyBorder="1"/>
    <xf numFmtId="0" fontId="10" fillId="0" borderId="7" xfId="0" applyFont="1" applyBorder="1"/>
    <xf numFmtId="0" fontId="10" fillId="0" borderId="4" xfId="0" applyFont="1" applyBorder="1"/>
    <xf numFmtId="0" fontId="11" fillId="5" borderId="4" xfId="0" applyFont="1" applyFill="1" applyBorder="1" applyAlignment="1">
      <alignment horizontal="left" vertical="center"/>
    </xf>
    <xf numFmtId="0" fontId="0" fillId="0" borderId="0" xfId="0" applyAlignment="1">
      <alignment vertical="top" textRotation="90"/>
    </xf>
    <xf numFmtId="0" fontId="0" fillId="0" borderId="0" xfId="0" applyBorder="1" applyAlignment="1">
      <alignment vertical="top" textRotation="90"/>
    </xf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vertical="top" textRotation="90"/>
    </xf>
    <xf numFmtId="0" fontId="1" fillId="0" borderId="0" xfId="0" applyFont="1" applyBorder="1" applyAlignment="1">
      <alignment vertical="top" textRotation="90" wrapText="1"/>
    </xf>
    <xf numFmtId="0" fontId="5" fillId="0" borderId="4" xfId="0" applyFont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left" vertical="center"/>
    </xf>
    <xf numFmtId="0" fontId="11" fillId="7" borderId="12" xfId="0" applyFont="1" applyFill="1" applyBorder="1" applyAlignment="1">
      <alignment horizontal="left" vertical="center"/>
    </xf>
    <xf numFmtId="0" fontId="11" fillId="7" borderId="13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" fontId="5" fillId="4" borderId="8" xfId="0" applyNumberFormat="1" applyFont="1" applyFill="1" applyBorder="1" applyAlignment="1">
      <alignment horizontal="center"/>
    </xf>
    <xf numFmtId="16" fontId="5" fillId="4" borderId="0" xfId="0" applyNumberFormat="1" applyFont="1" applyFill="1" applyBorder="1" applyAlignment="1">
      <alignment horizontal="center"/>
    </xf>
    <xf numFmtId="16" fontId="5" fillId="4" borderId="9" xfId="0" applyNumberFormat="1" applyFont="1" applyFill="1" applyBorder="1" applyAlignment="1">
      <alignment horizontal="center"/>
    </xf>
    <xf numFmtId="16" fontId="5" fillId="8" borderId="9" xfId="0" applyNumberFormat="1" applyFont="1" applyFill="1" applyBorder="1" applyAlignment="1">
      <alignment horizontal="center"/>
    </xf>
    <xf numFmtId="0" fontId="6" fillId="0" borderId="1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5" fontId="1" fillId="0" borderId="0" xfId="0" applyNumberFormat="1" applyFont="1"/>
    <xf numFmtId="0" fontId="6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 wrapText="1"/>
    </xf>
    <xf numFmtId="0" fontId="14" fillId="3" borderId="2" xfId="1" applyFont="1" applyBorder="1" applyAlignment="1">
      <alignment horizontal="center" vertical="center" wrapText="1"/>
    </xf>
    <xf numFmtId="0" fontId="14" fillId="3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4">
    <cellStyle name="Bad" xfId="1" builtinId="27"/>
    <cellStyle name="Normal" xfId="0" builtinId="0"/>
    <cellStyle name="Normal 2" xfId="2" xr:uid="{00000000-0005-0000-0000-000002000000}"/>
    <cellStyle name="Normal 3" xfId="3" xr:uid="{00000000-0005-0000-0000-000003000000}"/>
  </cellStyles>
  <dxfs count="16">
    <dxf>
      <fill>
        <patternFill>
          <fgColor indexed="64"/>
          <bgColor rgb="FFFFFF8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fgColor indexed="64"/>
          <bgColor rgb="FFFFFF8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fgColor indexed="64"/>
          <bgColor rgb="FFFFFF8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lor theme="0"/>
      </font>
    </dxf>
    <dxf>
      <font>
        <b val="0"/>
        <i val="0"/>
        <color theme="0"/>
      </font>
    </dxf>
    <dxf>
      <fill>
        <patternFill>
          <fgColor indexed="64"/>
          <bgColor rgb="FFFFFF8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color theme="8" tint="0.79998168889431442"/>
      </font>
    </dxf>
    <dxf>
      <fill>
        <patternFill>
          <fgColor indexed="64"/>
          <bgColor rgb="FFFFFF8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lor theme="0"/>
      </font>
    </dxf>
    <dxf>
      <font>
        <color theme="8" tint="0.79998168889431442"/>
      </font>
    </dxf>
    <dxf>
      <font>
        <b val="0"/>
        <i val="0"/>
        <color theme="0"/>
      </font>
    </dxf>
    <dxf>
      <fill>
        <patternFill>
          <fgColor indexed="64"/>
          <bgColor rgb="FFFFFF8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color theme="8" tint="0.79998168889431442"/>
      </font>
    </dxf>
    <dxf>
      <fill>
        <patternFill>
          <fgColor indexed="64"/>
          <bgColor rgb="FFFFFF8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ul Rouffaer" id="{427180ED-1608-4D42-A9C7-2DE337E365AA}" userId="76930108ed58989e" providerId="Windows Live"/>
</personList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6" dT="2025-02-11T13:51:42.44" personId="{427180ED-1608-4D42-A9C7-2DE337E365AA}" id="{BE044CAD-8E63-C547-99BD-8AB9D862AEC9}">
    <text>NIET VERMELDEN / OPNEMEN IN RANGLIJST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U79"/>
  <sheetViews>
    <sheetView tabSelected="1" zoomScale="150" zoomScaleNormal="150" workbookViewId="0">
      <pane xSplit="9" ySplit="4" topLeftCell="J5" activePane="bottomRight" state="frozen"/>
      <selection pane="topRight" activeCell="R1" sqref="R1"/>
      <selection pane="bottomLeft" activeCell="A5" sqref="A5"/>
      <selection pane="bottomRight"/>
    </sheetView>
  </sheetViews>
  <sheetFormatPr baseColWidth="10" defaultColWidth="6.75" defaultRowHeight="13" x14ac:dyDescent="0.15"/>
  <cols>
    <col min="1" max="1" width="15.75" style="9" customWidth="1"/>
    <col min="2" max="2" width="12.5" style="96" customWidth="1"/>
    <col min="3" max="3" width="32.25" style="11" customWidth="1"/>
    <col min="4" max="4" width="5.75" style="22" customWidth="1"/>
    <col min="5" max="5" width="22.75" style="11" customWidth="1"/>
    <col min="6" max="6" width="6.75" style="10" customWidth="1"/>
    <col min="7" max="7" width="15" style="37" customWidth="1"/>
    <col min="8" max="8" width="7.25" style="100" customWidth="1"/>
    <col min="9" max="9" width="12" style="19" bestFit="1" customWidth="1"/>
    <col min="10" max="10" width="12.5" style="83" customWidth="1"/>
    <col min="11" max="11" width="2.5" style="113" hidden="1" customWidth="1"/>
    <col min="12" max="12" width="8.25" style="105" customWidth="1"/>
    <col min="13" max="13" width="13.75" style="29" customWidth="1"/>
    <col min="14" max="14" width="3" style="102" hidden="1" customWidth="1"/>
    <col min="15" max="15" width="8.25" style="29" customWidth="1"/>
    <col min="16" max="16" width="11.5" style="83" customWidth="1"/>
    <col min="17" max="17" width="6.75" style="113" hidden="1" customWidth="1"/>
    <col min="18" max="18" width="10" style="105" customWidth="1"/>
    <col min="19" max="19" width="13.75" style="29" customWidth="1"/>
    <col min="20" max="20" width="3" style="102" hidden="1" customWidth="1"/>
    <col min="21" max="21" width="10" style="29" customWidth="1"/>
    <col min="22" max="22" width="11.5" style="83" customWidth="1"/>
    <col min="23" max="23" width="3" style="113" hidden="1" customWidth="1"/>
    <col min="24" max="24" width="10" style="105" customWidth="1"/>
    <col min="25" max="25" width="13.75" style="29" customWidth="1"/>
    <col min="26" max="26" width="3" style="102" hidden="1" customWidth="1"/>
    <col min="27" max="27" width="10" style="29" customWidth="1"/>
    <col min="28" max="28" width="14" style="117" customWidth="1"/>
    <col min="29" max="29" width="10.5" style="109" customWidth="1"/>
    <col min="30" max="30" width="2.75" style="109" hidden="1" customWidth="1"/>
    <col min="31" max="31" width="8.5" style="98" customWidth="1"/>
    <col min="32" max="32" width="9" style="116" customWidth="1"/>
    <col min="33" max="16384" width="6.75" style="1"/>
  </cols>
  <sheetData>
    <row r="1" spans="1:47" s="5" customFormat="1" ht="42" customHeight="1" thickBot="1" x14ac:dyDescent="0.2">
      <c r="A1" s="70">
        <v>2025</v>
      </c>
      <c r="B1" s="70" t="s">
        <v>0</v>
      </c>
      <c r="C1" s="70" t="s">
        <v>1</v>
      </c>
      <c r="D1" s="63" t="s">
        <v>2</v>
      </c>
      <c r="E1" s="61" t="s">
        <v>2</v>
      </c>
      <c r="F1" s="68" t="s">
        <v>2</v>
      </c>
      <c r="G1" s="65" t="s">
        <v>2</v>
      </c>
      <c r="H1" s="67" t="s">
        <v>2</v>
      </c>
      <c r="I1" s="63" t="s">
        <v>2</v>
      </c>
      <c r="J1" s="30" t="s">
        <v>169</v>
      </c>
      <c r="K1" s="106">
        <v>2</v>
      </c>
      <c r="L1" s="13">
        <v>1</v>
      </c>
      <c r="M1" s="53" t="s">
        <v>196</v>
      </c>
      <c r="N1" s="103">
        <v>1</v>
      </c>
      <c r="O1" s="14">
        <v>2</v>
      </c>
      <c r="P1" s="30" t="s">
        <v>170</v>
      </c>
      <c r="Q1" s="106">
        <v>2</v>
      </c>
      <c r="R1" s="13">
        <v>3</v>
      </c>
      <c r="S1" s="53" t="s">
        <v>172</v>
      </c>
      <c r="T1" s="103">
        <v>3</v>
      </c>
      <c r="U1" s="14">
        <v>4</v>
      </c>
      <c r="V1" s="30" t="s">
        <v>197</v>
      </c>
      <c r="W1" s="106">
        <v>2</v>
      </c>
      <c r="X1" s="13">
        <v>5</v>
      </c>
      <c r="Y1" s="53" t="s">
        <v>193</v>
      </c>
      <c r="Z1" s="103">
        <v>1</v>
      </c>
      <c r="AA1" s="14">
        <v>6</v>
      </c>
      <c r="AB1" s="59" t="s">
        <v>3</v>
      </c>
      <c r="AC1" s="51" t="s">
        <v>4</v>
      </c>
      <c r="AD1" s="107"/>
      <c r="AE1" s="51" t="s">
        <v>5</v>
      </c>
      <c r="AF1" s="57" t="s">
        <v>6</v>
      </c>
    </row>
    <row r="2" spans="1:47" s="2" customFormat="1" ht="31" customHeight="1" thickBot="1" x14ac:dyDescent="0.2">
      <c r="A2" s="70" t="s">
        <v>2</v>
      </c>
      <c r="B2" s="95" t="s">
        <v>7</v>
      </c>
      <c r="C2" s="61" t="s">
        <v>8</v>
      </c>
      <c r="D2" s="63" t="s">
        <v>9</v>
      </c>
      <c r="E2" s="61" t="s">
        <v>10</v>
      </c>
      <c r="F2" s="68" t="s">
        <v>11</v>
      </c>
      <c r="G2" s="65" t="s">
        <v>12</v>
      </c>
      <c r="H2" s="101" t="s">
        <v>204</v>
      </c>
      <c r="I2" s="63" t="s">
        <v>13</v>
      </c>
      <c r="J2" s="119" t="s">
        <v>18</v>
      </c>
      <c r="K2" s="120"/>
      <c r="L2" s="121"/>
      <c r="M2" s="122" t="s">
        <v>195</v>
      </c>
      <c r="N2" s="123"/>
      <c r="O2" s="124"/>
      <c r="P2" s="119" t="s">
        <v>125</v>
      </c>
      <c r="Q2" s="120"/>
      <c r="R2" s="121"/>
      <c r="S2" s="122" t="s">
        <v>173</v>
      </c>
      <c r="T2" s="123"/>
      <c r="U2" s="124"/>
      <c r="V2" s="119" t="s">
        <v>171</v>
      </c>
      <c r="W2" s="120"/>
      <c r="X2" s="121"/>
      <c r="Y2" s="122" t="s">
        <v>22</v>
      </c>
      <c r="Z2" s="123"/>
      <c r="AA2" s="124"/>
      <c r="AB2" s="60"/>
      <c r="AC2" s="52"/>
      <c r="AD2" s="108" t="s">
        <v>14</v>
      </c>
      <c r="AE2" s="52"/>
      <c r="AF2" s="58"/>
    </row>
    <row r="3" spans="1:47" s="3" customFormat="1" ht="14" customHeight="1" x14ac:dyDescent="0.15">
      <c r="A3" s="50"/>
      <c r="B3" s="96"/>
      <c r="C3" s="62"/>
      <c r="D3" s="64"/>
      <c r="E3" s="62"/>
      <c r="F3" s="69"/>
      <c r="G3" s="66"/>
      <c r="H3" s="64"/>
      <c r="I3" s="64"/>
      <c r="J3" s="91">
        <v>45766</v>
      </c>
      <c r="K3" s="92"/>
      <c r="L3" s="93" t="s">
        <v>27</v>
      </c>
      <c r="M3" s="54">
        <v>45773</v>
      </c>
      <c r="N3" s="55"/>
      <c r="O3" s="56" t="s">
        <v>27</v>
      </c>
      <c r="P3" s="91">
        <v>45780</v>
      </c>
      <c r="Q3" s="92"/>
      <c r="R3" s="93" t="s">
        <v>27</v>
      </c>
      <c r="S3" s="54">
        <v>45787</v>
      </c>
      <c r="T3" s="55"/>
      <c r="U3" s="56" t="s">
        <v>27</v>
      </c>
      <c r="V3" s="91">
        <v>45794</v>
      </c>
      <c r="W3" s="92"/>
      <c r="X3" s="94" t="s">
        <v>27</v>
      </c>
      <c r="Y3" s="54">
        <v>45801</v>
      </c>
      <c r="Z3" s="55"/>
      <c r="AA3" s="56" t="s">
        <v>27</v>
      </c>
      <c r="AB3" s="60"/>
      <c r="AC3" s="52"/>
      <c r="AD3" s="109" t="s">
        <v>28</v>
      </c>
      <c r="AE3" s="52"/>
      <c r="AF3" s="58"/>
    </row>
    <row r="4" spans="1:47" s="4" customFormat="1" ht="14" thickBot="1" x14ac:dyDescent="0.2">
      <c r="A4" s="89">
        <v>0</v>
      </c>
      <c r="B4" s="97"/>
      <c r="C4" s="7"/>
      <c r="D4" s="82"/>
      <c r="E4" s="7"/>
      <c r="F4" s="8"/>
      <c r="G4" s="36" t="s">
        <v>2</v>
      </c>
      <c r="H4" s="20"/>
      <c r="I4" s="20"/>
      <c r="J4" s="21">
        <v>16</v>
      </c>
      <c r="K4" s="27"/>
      <c r="L4" s="34">
        <v>1</v>
      </c>
      <c r="M4" s="31">
        <v>28</v>
      </c>
      <c r="N4" s="26"/>
      <c r="O4" s="35">
        <v>1</v>
      </c>
      <c r="P4" s="21">
        <v>16</v>
      </c>
      <c r="Q4" s="27"/>
      <c r="R4" s="34">
        <v>1</v>
      </c>
      <c r="S4" s="31">
        <v>21</v>
      </c>
      <c r="T4" s="26"/>
      <c r="U4" s="35">
        <v>1</v>
      </c>
      <c r="V4" s="21">
        <v>33</v>
      </c>
      <c r="W4" s="27"/>
      <c r="X4" s="34">
        <v>1.25</v>
      </c>
      <c r="Y4" s="31">
        <v>15</v>
      </c>
      <c r="Z4" s="26"/>
      <c r="AA4" s="35">
        <v>1</v>
      </c>
      <c r="AB4" s="110"/>
      <c r="AC4" s="8"/>
      <c r="AD4" s="8"/>
      <c r="AE4" s="111"/>
      <c r="AF4" s="112"/>
    </row>
    <row r="5" spans="1:47" ht="13" customHeight="1" x14ac:dyDescent="0.15">
      <c r="A5" s="9">
        <v>1</v>
      </c>
      <c r="B5" s="28" t="s">
        <v>179</v>
      </c>
      <c r="C5" s="28" t="s">
        <v>29</v>
      </c>
      <c r="D5" s="18">
        <v>4.4160056489157125</v>
      </c>
      <c r="E5" s="28" t="s">
        <v>20</v>
      </c>
      <c r="F5" s="22">
        <v>2</v>
      </c>
      <c r="G5" s="28" t="s">
        <v>23</v>
      </c>
      <c r="H5" s="22" t="s">
        <v>2</v>
      </c>
      <c r="I5" s="18">
        <f>AF5</f>
        <v>4160.0564891571285</v>
      </c>
      <c r="J5" s="83">
        <v>4</v>
      </c>
      <c r="K5" s="113" t="str">
        <f>IF(AND(K$1&lt;&gt;$F5,J5&gt;0)=TRUE,1,"")</f>
        <v/>
      </c>
      <c r="L5" s="104">
        <f>IF(J5="",0,(L$4*(101+(1000* LOG(J$4,10) )-(1000*LOG(J5,10)))))</f>
        <v>703.05999132796228</v>
      </c>
      <c r="M5" s="84"/>
      <c r="N5" s="102" t="str">
        <f>IF(AND(N$1&lt;&gt;$F5,M5&gt;0)=TRUE,1,"")</f>
        <v/>
      </c>
      <c r="O5" s="18">
        <f>IF(M5="",0,(O$4*(101+(1000* LOG(M$4,10) )-(1000*LOG(M5,10)))))</f>
        <v>0</v>
      </c>
      <c r="P5" s="83">
        <v>2</v>
      </c>
      <c r="Q5" s="113" t="str">
        <f>IF(AND(Q$1&lt;&gt;$F5,P5&gt;0)=TRUE,1,"")</f>
        <v/>
      </c>
      <c r="R5" s="104">
        <f>IF(P5="",0,(R$4*(101+(1000* LOG(P$4,10) )-(1000*LOG(P5,10)))))</f>
        <v>1004.0899869919434</v>
      </c>
      <c r="S5" s="84">
        <v>1</v>
      </c>
      <c r="T5" s="102">
        <f>IF(AND(T$1&lt;&gt;$F5,S5&gt;0)=TRUE,1,"")</f>
        <v>1</v>
      </c>
      <c r="U5" s="18">
        <f>IF(S5="",0,(U$4*(101+(1000* LOG(S$4,10) )-(1000*LOG(S5,10)))))</f>
        <v>1423.219294733919</v>
      </c>
      <c r="V5" s="83">
        <v>9</v>
      </c>
      <c r="W5" s="113" t="str">
        <f>IF(AND(W$1&lt;&gt;$F5,V5&gt;0)=TRUE,1,"")</f>
        <v/>
      </c>
      <c r="X5" s="104">
        <f>IF(V5="",0,(X$4*(101+(1000* LOG(V$4,10) )-(1000*LOG(V5,10)))))</f>
        <v>831.58928804820289</v>
      </c>
      <c r="Y5" s="84"/>
      <c r="Z5" s="102" t="str">
        <f>IF(AND(Z$1&lt;&gt;$F5,Y5&gt;0)=TRUE,1,"")</f>
        <v/>
      </c>
      <c r="AA5" s="18">
        <f>IF(Y5="",0,(AA$4*(101+(1000* LOG(Y$4,10) )-(1000*LOG(Y5,10)))))</f>
        <v>0</v>
      </c>
      <c r="AB5" s="44">
        <v>3961.9585611020275</v>
      </c>
      <c r="AC5" s="114">
        <v>3961.9585611020275</v>
      </c>
      <c r="AD5" s="102" t="s">
        <v>258</v>
      </c>
      <c r="AE5" s="18">
        <v>198.09792805510139</v>
      </c>
      <c r="AF5" s="115">
        <v>4160.0564891571285</v>
      </c>
      <c r="AN5" s="84"/>
      <c r="AO5" s="84"/>
      <c r="AP5" s="84"/>
      <c r="AQ5" s="84"/>
      <c r="AR5" s="84"/>
      <c r="AS5" s="84"/>
      <c r="AT5" s="84"/>
      <c r="AU5" s="84"/>
    </row>
    <row r="6" spans="1:47" ht="13" customHeight="1" x14ac:dyDescent="0.15">
      <c r="A6" s="9">
        <v>2</v>
      </c>
      <c r="B6" s="28" t="s">
        <v>82</v>
      </c>
      <c r="C6" s="28" t="s">
        <v>32</v>
      </c>
      <c r="D6" s="18">
        <v>3.3856481139775565</v>
      </c>
      <c r="E6" s="28" t="s">
        <v>18</v>
      </c>
      <c r="F6" s="22">
        <v>2</v>
      </c>
      <c r="G6" s="28" t="s">
        <v>23</v>
      </c>
      <c r="H6" s="22" t="s">
        <v>2</v>
      </c>
      <c r="I6" s="18">
        <f>AF6</f>
        <v>3856.4811397755648</v>
      </c>
      <c r="J6" s="83">
        <v>2</v>
      </c>
      <c r="K6" s="113" t="str">
        <f>IF(AND(K$1&lt;&gt;$F6,J6&gt;0)=TRUE,1,"")</f>
        <v/>
      </c>
      <c r="L6" s="104">
        <f>IF(J6="",0,(L$4*(101+(1000* LOG(J$4,10) )-(1000*LOG(J6,10)))))</f>
        <v>1004.0899869919434</v>
      </c>
      <c r="M6" s="84"/>
      <c r="N6" s="102" t="str">
        <f>IF(AND(N$1&lt;&gt;$F6,M6&gt;0)=TRUE,1,"")</f>
        <v/>
      </c>
      <c r="O6" s="18">
        <f>IF(M6="",0,(O$4*(101+(1000* LOG(M$4,10) )-(1000*LOG(M6,10)))))</f>
        <v>0</v>
      </c>
      <c r="P6" s="83">
        <v>3</v>
      </c>
      <c r="Q6" s="113" t="str">
        <f>IF(AND(Q$1&lt;&gt;$F6,P6&gt;0)=TRUE,1,"")</f>
        <v/>
      </c>
      <c r="R6" s="104">
        <f>IF(P6="",0,(R$4*(101+(1000* LOG(P$4,10) )-(1000*LOG(P6,10)))))</f>
        <v>827.99872793626218</v>
      </c>
      <c r="S6" s="84"/>
      <c r="T6" s="102" t="str">
        <f>IF(AND(T$1&lt;&gt;$F6,S6&gt;0)=TRUE,1,"")</f>
        <v/>
      </c>
      <c r="U6" s="18">
        <f>IF(S6="",0,(U$4*(101+(1000* LOG(S$4,10) )-(1000*LOG(S6,10)))))</f>
        <v>0</v>
      </c>
      <c r="V6" s="83">
        <v>1</v>
      </c>
      <c r="W6" s="113" t="str">
        <f>IF(AND(W$1&lt;&gt;$F6,V6&gt;0)=TRUE,1,"")</f>
        <v/>
      </c>
      <c r="X6" s="104">
        <f>IF(V6="",0,(X$4*(101+(1000* LOG(V$4,10) )-(1000*LOG(V6,10)))))</f>
        <v>2024.3924248473591</v>
      </c>
      <c r="Y6" s="84"/>
      <c r="Z6" s="98"/>
      <c r="AA6" s="18">
        <f>IF(Y6="",0,(AA$4*(101+(1000* LOG(Y$4,10) )-(1000*LOG(Y6,10)))))</f>
        <v>0</v>
      </c>
      <c r="AB6" s="44">
        <v>3856.4811397755648</v>
      </c>
      <c r="AC6" s="114">
        <v>3856.4811397755648</v>
      </c>
      <c r="AD6" s="102" t="s">
        <v>30</v>
      </c>
      <c r="AE6" s="18">
        <v>0</v>
      </c>
      <c r="AF6" s="115">
        <v>3856.4811397755648</v>
      </c>
      <c r="AN6" s="84"/>
      <c r="AO6" s="84"/>
      <c r="AP6" s="84"/>
      <c r="AQ6" s="84"/>
      <c r="AR6" s="84"/>
      <c r="AS6" s="84"/>
      <c r="AT6" s="84"/>
      <c r="AU6" s="84"/>
    </row>
    <row r="7" spans="1:47" ht="13" customHeight="1" x14ac:dyDescent="0.15">
      <c r="A7" s="9">
        <v>3</v>
      </c>
      <c r="B7" s="28" t="s">
        <v>184</v>
      </c>
      <c r="C7" s="28" t="s">
        <v>178</v>
      </c>
      <c r="D7" s="18">
        <v>3.3760919884739184</v>
      </c>
      <c r="E7" s="28" t="s">
        <v>216</v>
      </c>
      <c r="F7" s="22">
        <v>2</v>
      </c>
      <c r="G7" s="28" t="s">
        <v>25</v>
      </c>
      <c r="H7" s="22" t="s">
        <v>2</v>
      </c>
      <c r="I7" s="18">
        <f>AF7</f>
        <v>3760.9198847391845</v>
      </c>
      <c r="J7" s="83">
        <v>1</v>
      </c>
      <c r="K7" s="113" t="str">
        <f>IF(AND(K$1&lt;&gt;$F7,J7&gt;0)=TRUE,1,"")</f>
        <v/>
      </c>
      <c r="L7" s="104">
        <f>IF(J7="",0,(L$4*(101+(1000* LOG(J$4,10) )-(1000*LOG(J7,10)))))</f>
        <v>1305.1199826559246</v>
      </c>
      <c r="M7" s="84"/>
      <c r="N7" s="102" t="str">
        <f>IF(AND(N$1&lt;&gt;$F7,M7&gt;0)=TRUE,1,"")</f>
        <v/>
      </c>
      <c r="O7" s="18">
        <f>IF(M7="",0,(O$4*(101+(1000* LOG(M$4,10) )-(1000*LOG(M7,10)))))</f>
        <v>0</v>
      </c>
      <c r="P7" s="83">
        <v>1</v>
      </c>
      <c r="Q7" s="113" t="str">
        <f>IF(AND(Q$1&lt;&gt;$F7,P7&gt;0)=TRUE,1,"")</f>
        <v/>
      </c>
      <c r="R7" s="104">
        <f>IF(P7="",0,(R$4*(101+(1000* LOG(P$4,10) )-(1000*LOG(P7,10)))))</f>
        <v>1305.1199826559246</v>
      </c>
      <c r="S7" s="84"/>
      <c r="T7" s="102" t="str">
        <f>IF(AND(T$1&lt;&gt;$F7,S7&gt;0)=TRUE,1,"")</f>
        <v/>
      </c>
      <c r="U7" s="18">
        <f>IF(S7="",0,(U$4*(101+(1000* LOG(S$4,10) )-(1000*LOG(S7,10)))))</f>
        <v>0</v>
      </c>
      <c r="V7" s="83">
        <v>5</v>
      </c>
      <c r="W7" s="113" t="str">
        <f>IF(AND(W$1&lt;&gt;$F7,V7&gt;0)=TRUE,1,"")</f>
        <v/>
      </c>
      <c r="X7" s="104">
        <f>IF(V7="",0,(X$4*(101+(1000* LOG(V$4,10) )-(1000*LOG(V7,10)))))</f>
        <v>1150.6799194273356</v>
      </c>
      <c r="Y7" s="84"/>
      <c r="Z7" s="102" t="str">
        <f>IF(AND(Z$1&lt;&gt;$F7,Y7&gt;0)=TRUE,1,"")</f>
        <v/>
      </c>
      <c r="AA7" s="18">
        <f>IF(Y7="",0,(AA$4*(101+(1000* LOG(Y$4,10) )-(1000*LOG(Y7,10)))))</f>
        <v>0</v>
      </c>
      <c r="AB7" s="44">
        <v>3760.9198847391845</v>
      </c>
      <c r="AC7" s="114">
        <v>3760.9198847391845</v>
      </c>
      <c r="AD7" s="102" t="s">
        <v>30</v>
      </c>
      <c r="AE7" s="18">
        <v>0</v>
      </c>
      <c r="AF7" s="115">
        <v>3760.9198847391845</v>
      </c>
      <c r="AN7" s="84"/>
      <c r="AO7" s="84"/>
      <c r="AP7" s="84"/>
      <c r="AQ7" s="84"/>
      <c r="AR7" s="84"/>
      <c r="AS7" s="84"/>
      <c r="AT7" s="84"/>
      <c r="AU7" s="84"/>
    </row>
    <row r="8" spans="1:47" ht="13" customHeight="1" x14ac:dyDescent="0.15">
      <c r="A8" s="9">
        <v>4</v>
      </c>
      <c r="B8" s="28" t="s">
        <v>187</v>
      </c>
      <c r="C8" s="28" t="s">
        <v>38</v>
      </c>
      <c r="D8" s="18">
        <v>3.2734148949212067</v>
      </c>
      <c r="E8" s="28" t="s">
        <v>20</v>
      </c>
      <c r="F8" s="22">
        <v>2</v>
      </c>
      <c r="G8" s="28" t="s">
        <v>23</v>
      </c>
      <c r="H8" s="22" t="s">
        <v>2</v>
      </c>
      <c r="I8" s="18">
        <f>AF8</f>
        <v>2734.1489492120659</v>
      </c>
      <c r="J8" s="83">
        <v>5</v>
      </c>
      <c r="K8" s="113" t="str">
        <f>IF(AND(K$1&lt;&gt;$F8,J8&gt;0)=TRUE,1,"")</f>
        <v/>
      </c>
      <c r="L8" s="104">
        <f>IF(J8="",0,(L$4*(101+(1000* LOG(J$4,10) )-(1000*LOG(J8,10)))))</f>
        <v>606.14997831990581</v>
      </c>
      <c r="M8" s="84"/>
      <c r="N8" s="102" t="str">
        <f>IF(AND(N$1&lt;&gt;$F8,M8&gt;0)=TRUE,1,"")</f>
        <v/>
      </c>
      <c r="O8" s="18">
        <f>IF(M8="",0,(O$4*(101+(1000* LOG(M$4,10) )-(1000*LOG(M8,10)))))</f>
        <v>0</v>
      </c>
      <c r="Q8" s="113" t="str">
        <f>IF(AND(Q$1&lt;&gt;$F8,P8&gt;0)=TRUE,1,"")</f>
        <v/>
      </c>
      <c r="R8" s="104">
        <f>IF(P8="",0,(R$4*(101+(1000* LOG(P$4,10) )-(1000*LOG(P8,10)))))</f>
        <v>0</v>
      </c>
      <c r="S8" s="84">
        <v>3</v>
      </c>
      <c r="T8" s="102">
        <f>IF(AND(T$1&lt;&gt;$F8,S8&gt;0)=TRUE,1,"")</f>
        <v>1</v>
      </c>
      <c r="U8" s="18">
        <f>IF(S8="",0,(U$4*(101+(1000* LOG(S$4,10) )-(1000*LOG(S8,10)))))</f>
        <v>946.09804001425664</v>
      </c>
      <c r="V8" s="83">
        <v>6</v>
      </c>
      <c r="W8" s="113" t="str">
        <f>IF(AND(W$1&lt;&gt;$F8,V8&gt;0)=TRUE,1,"")</f>
        <v/>
      </c>
      <c r="X8" s="104">
        <f>IF(V8="",0,(X$4*(101+(1000* LOG(V$4,10) )-(1000*LOG(V8,10)))))</f>
        <v>1051.7033618678047</v>
      </c>
      <c r="Y8" s="84"/>
      <c r="Z8" s="102" t="str">
        <f>IF(AND(Z$1&lt;&gt;$F8,Y8&gt;0)=TRUE,1,"")</f>
        <v/>
      </c>
      <c r="AA8" s="18">
        <f>IF(Y8="",0,(AA$4*(101+(1000* LOG(Y$4,10) )-(1000*LOG(Y8,10)))))</f>
        <v>0</v>
      </c>
      <c r="AB8" s="44">
        <v>2603.9513802019674</v>
      </c>
      <c r="AC8" s="114">
        <v>2603.9513802019674</v>
      </c>
      <c r="AD8" s="102" t="s">
        <v>258</v>
      </c>
      <c r="AE8" s="18">
        <v>130.19756901009836</v>
      </c>
      <c r="AF8" s="115">
        <v>2734.1489492120659</v>
      </c>
      <c r="AN8" s="84"/>
      <c r="AO8" s="84"/>
      <c r="AP8" s="84"/>
      <c r="AQ8" s="84"/>
      <c r="AR8" s="84"/>
      <c r="AS8" s="84"/>
      <c r="AT8" s="84"/>
      <c r="AU8" s="84"/>
    </row>
    <row r="9" spans="1:47" ht="13" customHeight="1" x14ac:dyDescent="0.15">
      <c r="A9" s="9">
        <v>5</v>
      </c>
      <c r="B9" s="28" t="s">
        <v>202</v>
      </c>
      <c r="C9" s="28" t="s">
        <v>85</v>
      </c>
      <c r="D9" s="18">
        <v>5.2673477855469581</v>
      </c>
      <c r="E9" s="28" t="s">
        <v>21</v>
      </c>
      <c r="F9" s="22">
        <v>2</v>
      </c>
      <c r="G9" s="28" t="s">
        <v>24</v>
      </c>
      <c r="H9" s="22" t="s">
        <v>2</v>
      </c>
      <c r="I9" s="18">
        <f>AF9</f>
        <v>2673.4778554695836</v>
      </c>
      <c r="J9" s="83">
        <v>9</v>
      </c>
      <c r="K9" s="113" t="str">
        <f>IF(AND(K$1&lt;&gt;$F9,J9&gt;0)=TRUE,1,"")</f>
        <v/>
      </c>
      <c r="L9" s="104">
        <f>IF(J9="",0,(L$4*(101+(1000* LOG(J$4,10) )-(1000*LOG(J9,10)))))</f>
        <v>350.8774732165997</v>
      </c>
      <c r="M9" s="84">
        <v>9</v>
      </c>
      <c r="N9" s="102">
        <f>IF(AND(N$1&lt;&gt;$F9,M9&gt;0)=TRUE,1,"")</f>
        <v>1</v>
      </c>
      <c r="O9" s="18">
        <f>IF(M9="",0,(O$4*(101+(1000* LOG(M$4,10) )-(1000*LOG(M9,10)))))</f>
        <v>593.91552190289406</v>
      </c>
      <c r="P9" s="83">
        <v>8</v>
      </c>
      <c r="Q9" s="113" t="str">
        <f>IF(AND(Q$1&lt;&gt;$F9,P9&gt;0)=TRUE,1,"")</f>
        <v/>
      </c>
      <c r="R9" s="104">
        <f>IF(P9="",0,(R$4*(101+(1000* LOG(P$4,10) )-(1000*LOG(P9,10)))))</f>
        <v>402.02999566398114</v>
      </c>
      <c r="S9" s="84">
        <v>6</v>
      </c>
      <c r="T9" s="102">
        <f>IF(AND(T$1&lt;&gt;$F9,S9&gt;0)=TRUE,1,"")</f>
        <v>1</v>
      </c>
      <c r="U9" s="18">
        <f>IF(S9="",0,(U$4*(101+(1000* LOG(S$4,10) )-(1000*LOG(S9,10)))))</f>
        <v>645.0680443502755</v>
      </c>
      <c r="V9" s="83">
        <v>15</v>
      </c>
      <c r="W9" s="113" t="str">
        <f>IF(AND(W$1&lt;&gt;$F9,V9&gt;0)=TRUE,1,"")</f>
        <v/>
      </c>
      <c r="X9" s="104">
        <f>IF(V9="",0,(X$4*(101+(1000* LOG(V$4,10) )-(1000*LOG(V9,10)))))</f>
        <v>554.27835102775759</v>
      </c>
      <c r="Y9" s="84"/>
      <c r="Z9" s="98"/>
      <c r="AA9" s="18">
        <f>IF(Y9="",0,(AA$4*(101+(1000* LOG(Y$4,10) )-(1000*LOG(Y9,10)))))</f>
        <v>0</v>
      </c>
      <c r="AB9" s="44">
        <v>2546.1693861615081</v>
      </c>
      <c r="AC9" s="114">
        <v>2546.1693861615081</v>
      </c>
      <c r="AD9" s="102" t="s">
        <v>258</v>
      </c>
      <c r="AE9" s="18">
        <v>127.30846930807542</v>
      </c>
      <c r="AF9" s="115">
        <v>2673.4778554695836</v>
      </c>
      <c r="AN9" s="84"/>
      <c r="AO9" s="84"/>
      <c r="AP9" s="84"/>
      <c r="AQ9" s="84"/>
      <c r="AR9" s="84"/>
      <c r="AS9" s="84"/>
      <c r="AT9" s="84"/>
      <c r="AU9" s="84"/>
    </row>
    <row r="10" spans="1:47" ht="13" customHeight="1" x14ac:dyDescent="0.15">
      <c r="A10" s="9">
        <v>6</v>
      </c>
      <c r="B10" s="28" t="s">
        <v>225</v>
      </c>
      <c r="C10" s="28" t="s">
        <v>36</v>
      </c>
      <c r="D10" s="18">
        <v>2.252421929473392</v>
      </c>
      <c r="E10" s="28" t="s">
        <v>16</v>
      </c>
      <c r="F10" s="22">
        <v>1</v>
      </c>
      <c r="G10" s="28" t="s">
        <v>24</v>
      </c>
      <c r="H10" s="22" t="s">
        <v>2</v>
      </c>
      <c r="I10" s="18">
        <f>AF10</f>
        <v>2524.219294733919</v>
      </c>
      <c r="K10" s="113" t="str">
        <f>IF(AND(K$1&lt;&gt;$F10,J10&gt;0)=TRUE,1,"")</f>
        <v/>
      </c>
      <c r="L10" s="104">
        <f>IF(J10="",0,(L$4*(101+(1000* LOG(J$4,10) )-(1000*LOG(J10,10)))))</f>
        <v>0</v>
      </c>
      <c r="M10" s="84">
        <v>2</v>
      </c>
      <c r="N10" s="102" t="str">
        <f>IF(AND(N$1&lt;&gt;$F10,M10&gt;0)=TRUE,1,"")</f>
        <v/>
      </c>
      <c r="O10" s="18">
        <f>IF(M10="",0,(O$4*(101+(1000* LOG(M$4,10) )-(1000*LOG(M10,10)))))</f>
        <v>1247.1280356782377</v>
      </c>
      <c r="Q10" s="113" t="str">
        <f>IF(AND(Q$1&lt;&gt;$F10,P10&gt;0)=TRUE,1,"")</f>
        <v/>
      </c>
      <c r="R10" s="104">
        <f>IF(P10="",0,(R$4*(101+(1000* LOG(P$4,10) )-(1000*LOG(P10,10)))))</f>
        <v>0</v>
      </c>
      <c r="S10" s="84"/>
      <c r="T10" s="102" t="str">
        <f>IF(AND(T$1&lt;&gt;$F10,S10&gt;0)=TRUE,1,"")</f>
        <v/>
      </c>
      <c r="U10" s="18">
        <f>IF(S10="",0,(U$4*(101+(1000* LOG(S$4,10) )-(1000*LOG(S10,10)))))</f>
        <v>0</v>
      </c>
      <c r="W10" s="113" t="str">
        <f>IF(AND(W$1&lt;&gt;$F10,V10&gt;0)=TRUE,1,"")</f>
        <v/>
      </c>
      <c r="X10" s="104">
        <f>IF(V10="",0,(X$4*(101+(1000* LOG(V$4,10) )-(1000*LOG(V10,10)))))</f>
        <v>0</v>
      </c>
      <c r="Y10" s="84">
        <v>1</v>
      </c>
      <c r="Z10" s="102" t="str">
        <f>IF(AND(Z$1&lt;&gt;$F10,Y10&gt;0)=TRUE,1,"")</f>
        <v/>
      </c>
      <c r="AA10" s="18">
        <f>IF(Y10="",0,(AA$4*(101+(1000* LOG(Y$4,10) )-(1000*LOG(Y10,10)))))</f>
        <v>1277.0912590556811</v>
      </c>
      <c r="AB10" s="44">
        <v>2524.219294733919</v>
      </c>
      <c r="AC10" s="114">
        <v>2524.219294733919</v>
      </c>
      <c r="AD10" s="102" t="s">
        <v>30</v>
      </c>
      <c r="AE10" s="18">
        <v>0</v>
      </c>
      <c r="AF10" s="115">
        <v>2524.219294733919</v>
      </c>
      <c r="AN10" s="84"/>
      <c r="AO10" s="84"/>
      <c r="AP10" s="84"/>
      <c r="AQ10" s="84"/>
      <c r="AR10" s="84"/>
      <c r="AS10" s="84"/>
      <c r="AT10" s="84"/>
      <c r="AU10" s="84"/>
    </row>
    <row r="11" spans="1:47" ht="13" customHeight="1" x14ac:dyDescent="0.15">
      <c r="A11" s="9">
        <v>7</v>
      </c>
      <c r="B11" s="28" t="s">
        <v>213</v>
      </c>
      <c r="C11" s="28" t="s">
        <v>41</v>
      </c>
      <c r="D11" s="18">
        <v>3.2510692893135578</v>
      </c>
      <c r="E11" s="28" t="s">
        <v>16</v>
      </c>
      <c r="F11" s="22">
        <v>1</v>
      </c>
      <c r="G11" s="28" t="s">
        <v>23</v>
      </c>
      <c r="H11" s="22" t="s">
        <v>2</v>
      </c>
      <c r="I11" s="18">
        <f>AF11</f>
        <v>2510.6928931355783</v>
      </c>
      <c r="K11" s="113" t="str">
        <f>IF(AND(K$1&lt;&gt;$F11,J11&gt;0)=TRUE,1,"")</f>
        <v/>
      </c>
      <c r="L11" s="104">
        <f>IF(J11="",0,(L$4*(101+(1000* LOG(J$4,10) )-(1000*LOG(J11,10)))))</f>
        <v>0</v>
      </c>
      <c r="M11" s="84">
        <v>6</v>
      </c>
      <c r="N11" s="102" t="str">
        <f>IF(AND(N$1&lt;&gt;$F11,M11&gt;0)=TRUE,1,"")</f>
        <v/>
      </c>
      <c r="O11" s="18">
        <f>IF(M11="",0,(O$4*(101+(1000* LOG(M$4,10) )-(1000*LOG(M11,10)))))</f>
        <v>770.0067809585754</v>
      </c>
      <c r="Q11" s="113" t="str">
        <f>IF(AND(Q$1&lt;&gt;$F11,P11&gt;0)=TRUE,1,"")</f>
        <v/>
      </c>
      <c r="R11" s="104">
        <f>IF(P11="",0,(R$4*(101+(1000* LOG(P$4,10) )-(1000*LOG(P11,10)))))</f>
        <v>0</v>
      </c>
      <c r="S11" s="84">
        <v>2</v>
      </c>
      <c r="T11" s="102">
        <f>IF(AND(T$1&lt;&gt;$F11,S11&gt;0)=TRUE,1,"")</f>
        <v>1</v>
      </c>
      <c r="U11" s="18">
        <f>IF(S11="",0,(U$4*(101+(1000* LOG(S$4,10) )-(1000*LOG(S11,10)))))</f>
        <v>1122.189299069938</v>
      </c>
      <c r="W11" s="113" t="str">
        <f>IF(AND(W$1&lt;&gt;$F11,V11&gt;0)=TRUE,1,"")</f>
        <v/>
      </c>
      <c r="X11" s="104">
        <f>IF(V11="",0,(X$4*(101+(1000* LOG(V$4,10) )-(1000*LOG(V11,10)))))</f>
        <v>0</v>
      </c>
      <c r="Y11" s="84">
        <v>6</v>
      </c>
      <c r="Z11" s="102" t="str">
        <f>IF(AND(Z$1&lt;&gt;$F11,Y11&gt;0)=TRUE,1,"")</f>
        <v/>
      </c>
      <c r="AA11" s="18">
        <f>IF(Y11="",0,(AA$4*(101+(1000* LOG(Y$4,10) )-(1000*LOG(Y11,10)))))</f>
        <v>498.94000867203761</v>
      </c>
      <c r="AB11" s="44">
        <v>2391.1360887005508</v>
      </c>
      <c r="AC11" s="114">
        <v>2391.1360887005508</v>
      </c>
      <c r="AD11" s="102" t="s">
        <v>258</v>
      </c>
      <c r="AE11" s="18">
        <v>119.55680443502754</v>
      </c>
      <c r="AF11" s="115">
        <v>2510.6928931355783</v>
      </c>
      <c r="AN11" s="84"/>
      <c r="AO11" s="84"/>
      <c r="AP11" s="84"/>
      <c r="AQ11" s="84"/>
      <c r="AR11" s="84"/>
      <c r="AS11" s="84"/>
      <c r="AT11" s="84"/>
      <c r="AU11" s="84"/>
    </row>
    <row r="12" spans="1:47" ht="13" customHeight="1" x14ac:dyDescent="0.15">
      <c r="A12" s="9">
        <v>8</v>
      </c>
      <c r="B12" s="28" t="s">
        <v>203</v>
      </c>
      <c r="C12" s="28" t="s">
        <v>45</v>
      </c>
      <c r="D12" s="18">
        <v>3.2112883459024619</v>
      </c>
      <c r="E12" s="28" t="s">
        <v>21</v>
      </c>
      <c r="F12" s="22">
        <v>2</v>
      </c>
      <c r="G12" s="28" t="s">
        <v>24</v>
      </c>
      <c r="H12" s="22" t="s">
        <v>2</v>
      </c>
      <c r="I12" s="18">
        <f>AF12</f>
        <v>2112.8834590246215</v>
      </c>
      <c r="J12" s="83">
        <v>3</v>
      </c>
      <c r="K12" s="113" t="str">
        <f>IF(AND(K$1&lt;&gt;$F12,J12&gt;0)=TRUE,1,"")</f>
        <v/>
      </c>
      <c r="L12" s="104">
        <f>IF(J12="",0,(L$4*(101+(1000* LOG(J$4,10) )-(1000*LOG(J12,10)))))</f>
        <v>827.99872793626218</v>
      </c>
      <c r="M12" s="84"/>
      <c r="N12" s="102" t="str">
        <f>IF(AND(N$1&lt;&gt;$F12,M12&gt;0)=TRUE,1,"")</f>
        <v/>
      </c>
      <c r="O12" s="18">
        <f>IF(M12="",0,(O$4*(101+(1000* LOG(M$4,10) )-(1000*LOG(M12,10)))))</f>
        <v>0</v>
      </c>
      <c r="P12" s="83">
        <v>5</v>
      </c>
      <c r="Q12" s="113" t="str">
        <f>IF(AND(Q$1&lt;&gt;$F12,P12&gt;0)=TRUE,1,"")</f>
        <v/>
      </c>
      <c r="R12" s="104">
        <f>IF(P12="",0,(R$4*(101+(1000* LOG(P$4,10) )-(1000*LOG(P12,10)))))</f>
        <v>606.14997831990581</v>
      </c>
      <c r="S12" s="84">
        <v>7</v>
      </c>
      <c r="T12" s="102">
        <f>IF(AND(T$1&lt;&gt;$F12,S12&gt;0)=TRUE,1,"")</f>
        <v>1</v>
      </c>
      <c r="U12" s="18">
        <f>IF(S12="",0,(U$4*(101+(1000* LOG(S$4,10) )-(1000*LOG(S12,10)))))</f>
        <v>578.12125471966226</v>
      </c>
      <c r="W12" s="113" t="str">
        <f>IF(AND(W$1&lt;&gt;$F12,V12&gt;0)=TRUE,1,"")</f>
        <v/>
      </c>
      <c r="X12" s="104">
        <f>IF(V12="",0,(X$4*(101+(1000* LOG(V$4,10) )-(1000*LOG(V12,10)))))</f>
        <v>0</v>
      </c>
      <c r="Y12" s="84"/>
      <c r="Z12" s="102" t="str">
        <f>IF(AND(Z$1&lt;&gt;$F12,Y12&gt;0)=TRUE,1,"")</f>
        <v/>
      </c>
      <c r="AA12" s="18">
        <f>IF(Y12="",0,(AA$4*(101+(1000* LOG(Y$4,10) )-(1000*LOG(Y12,10)))))</f>
        <v>0</v>
      </c>
      <c r="AB12" s="44">
        <v>2012.2699609758301</v>
      </c>
      <c r="AC12" s="114">
        <v>2012.2699609758301</v>
      </c>
      <c r="AD12" s="102" t="s">
        <v>258</v>
      </c>
      <c r="AE12" s="18">
        <v>100.61349804879151</v>
      </c>
      <c r="AF12" s="115">
        <v>2112.8834590246215</v>
      </c>
      <c r="AN12" s="84"/>
      <c r="AO12" s="84"/>
      <c r="AP12" s="84"/>
      <c r="AQ12" s="84"/>
      <c r="AR12" s="84"/>
      <c r="AS12" s="84"/>
      <c r="AT12" s="84"/>
      <c r="AU12" s="84"/>
    </row>
    <row r="13" spans="1:47" ht="13" customHeight="1" x14ac:dyDescent="0.15">
      <c r="A13" s="9">
        <v>9</v>
      </c>
      <c r="B13" s="28" t="s">
        <v>222</v>
      </c>
      <c r="C13" s="28" t="s">
        <v>93</v>
      </c>
      <c r="D13" s="18">
        <v>2.2106417716725817</v>
      </c>
      <c r="E13" s="28" t="s">
        <v>22</v>
      </c>
      <c r="F13" s="22">
        <v>1</v>
      </c>
      <c r="G13" s="28" t="s">
        <v>24</v>
      </c>
      <c r="H13" s="22" t="s">
        <v>2</v>
      </c>
      <c r="I13" s="18">
        <f>AF13</f>
        <v>2106.4177167258154</v>
      </c>
      <c r="K13" s="113" t="str">
        <f>IF(AND(K$1&lt;&gt;$F13,J13&gt;0)=TRUE,1,"")</f>
        <v/>
      </c>
      <c r="L13" s="104">
        <f>IF(J13="",0,(L$4*(101+(1000* LOG(J$4,10) )-(1000*LOG(J13,10)))))</f>
        <v>0</v>
      </c>
      <c r="M13" s="84"/>
      <c r="N13" s="102" t="str">
        <f>IF(AND(N$1&lt;&gt;$F13,M13&gt;0)=TRUE,1,"")</f>
        <v/>
      </c>
      <c r="O13" s="18">
        <f>IF(M13="",0,(O$4*(101+(1000* LOG(M$4,10) )-(1000*LOG(M13,10)))))</f>
        <v>0</v>
      </c>
      <c r="Q13" s="113" t="str">
        <f>IF(AND(Q$1&lt;&gt;$F13,P13&gt;0)=TRUE,1,"")</f>
        <v/>
      </c>
      <c r="R13" s="104">
        <f>IF(P13="",0,(R$4*(101+(1000* LOG(P$4,10) )-(1000*LOG(P13,10)))))</f>
        <v>0</v>
      </c>
      <c r="S13" s="84"/>
      <c r="T13" s="102" t="str">
        <f>IF(AND(T$1&lt;&gt;$F13,S13&gt;0)=TRUE,1,"")</f>
        <v/>
      </c>
      <c r="U13" s="18">
        <f>IF(S13="",0,(U$4*(101+(1000* LOG(S$4,10) )-(1000*LOG(S13,10)))))</f>
        <v>0</v>
      </c>
      <c r="V13" s="83">
        <v>3</v>
      </c>
      <c r="W13" s="113">
        <f>IF(AND(W$1&lt;&gt;$F13,V13&gt;0)=TRUE,1,"")</f>
        <v>1</v>
      </c>
      <c r="X13" s="104">
        <f>IF(V13="",0,(X$4*(101+(1000* LOG(V$4,10) )-(1000*LOG(V13,10)))))</f>
        <v>1427.990856447781</v>
      </c>
      <c r="Y13" s="84">
        <v>5</v>
      </c>
      <c r="Z13" s="102" t="str">
        <f>IF(AND(Z$1&lt;&gt;$F13,Y13&gt;0)=TRUE,1,"")</f>
        <v/>
      </c>
      <c r="AA13" s="18">
        <f>IF(Y13="",0,(AA$4*(101+(1000* LOG(Y$4,10) )-(1000*LOG(Y13,10)))))</f>
        <v>578.12125471966237</v>
      </c>
      <c r="AB13" s="44">
        <v>2006.1121111674433</v>
      </c>
      <c r="AC13" s="114">
        <v>2006.1121111674433</v>
      </c>
      <c r="AD13" s="102" t="s">
        <v>258</v>
      </c>
      <c r="AE13" s="18">
        <v>100.30560555837218</v>
      </c>
      <c r="AF13" s="115">
        <v>2106.4177167258154</v>
      </c>
      <c r="AN13" s="84"/>
      <c r="AO13" s="84"/>
      <c r="AP13" s="84"/>
      <c r="AQ13" s="84"/>
      <c r="AR13" s="84"/>
      <c r="AS13" s="84"/>
      <c r="AT13" s="84"/>
      <c r="AU13" s="84"/>
    </row>
    <row r="14" spans="1:47" ht="13" customHeight="1" x14ac:dyDescent="0.15">
      <c r="A14" s="9">
        <v>10</v>
      </c>
      <c r="B14" s="28" t="s">
        <v>194</v>
      </c>
      <c r="C14" s="28" t="s">
        <v>31</v>
      </c>
      <c r="D14" s="18">
        <v>2.183928156061647</v>
      </c>
      <c r="E14" s="28" t="s">
        <v>20</v>
      </c>
      <c r="F14" s="22">
        <v>2</v>
      </c>
      <c r="G14" s="28" t="s">
        <v>24</v>
      </c>
      <c r="H14" s="22" t="s">
        <v>2</v>
      </c>
      <c r="I14" s="18">
        <f>AF14</f>
        <v>1839.2815606164702</v>
      </c>
      <c r="J14" s="83">
        <v>13</v>
      </c>
      <c r="K14" s="113" t="str">
        <f>IF(AND(K$1&lt;&gt;$F14,J14&gt;0)=TRUE,1,"")</f>
        <v/>
      </c>
      <c r="L14" s="104">
        <f>IF(J14="",0,(L$4*(101+(1000* LOG(J$4,10) )-(1000*LOG(J14,10)))))</f>
        <v>191.17663034908787</v>
      </c>
      <c r="M14" s="84"/>
      <c r="N14" s="102" t="str">
        <f>IF(AND(N$1&lt;&gt;$F14,M14&gt;0)=TRUE,1,"")</f>
        <v/>
      </c>
      <c r="O14" s="18">
        <f>IF(M14="",0,(O$4*(101+(1000* LOG(M$4,10) )-(1000*LOG(M14,10)))))</f>
        <v>0</v>
      </c>
      <c r="Q14" s="113" t="str">
        <f>IF(AND(Q$1&lt;&gt;$F14,P14&gt;0)=TRUE,1,"")</f>
        <v/>
      </c>
      <c r="R14" s="104">
        <f>IF(P14="",0,(R$4*(101+(1000* LOG(P$4,10) )-(1000*LOG(P14,10)))))</f>
        <v>0</v>
      </c>
      <c r="S14" s="84"/>
      <c r="T14" s="102" t="str">
        <f>IF(AND(T$1&lt;&gt;$F14,S14&gt;0)=TRUE,1,"")</f>
        <v/>
      </c>
      <c r="U14" s="18">
        <f>IF(S14="",0,(U$4*(101+(1000* LOG(S$4,10) )-(1000*LOG(S14,10)))))</f>
        <v>0</v>
      </c>
      <c r="V14" s="83">
        <v>2</v>
      </c>
      <c r="W14" s="113" t="str">
        <f>IF(AND(W$1&lt;&gt;$F14,V14&gt;0)=TRUE,1,"")</f>
        <v/>
      </c>
      <c r="X14" s="104">
        <f>IF(V14="",0,(X$4*(101+(1000* LOG(V$4,10) )-(1000*LOG(V14,10)))))</f>
        <v>1648.1049302673823</v>
      </c>
      <c r="Y14" s="84"/>
      <c r="Z14" s="102" t="str">
        <f>IF(AND(Z$1&lt;&gt;$F14,Y14&gt;0)=TRUE,1,"")</f>
        <v/>
      </c>
      <c r="AA14" s="18">
        <f>IF(Y14="",0,(AA$4*(101+(1000* LOG(Y$4,10) )-(1000*LOG(Y14,10)))))</f>
        <v>0</v>
      </c>
      <c r="AB14" s="44">
        <v>1839.2815606164702</v>
      </c>
      <c r="AC14" s="114">
        <v>1839.2815606164702</v>
      </c>
      <c r="AD14" s="102" t="s">
        <v>30</v>
      </c>
      <c r="AE14" s="18">
        <v>0</v>
      </c>
      <c r="AF14" s="115">
        <v>1839.2815606164702</v>
      </c>
      <c r="AN14" s="84"/>
      <c r="AO14" s="84"/>
      <c r="AP14" s="84"/>
      <c r="AQ14" s="84"/>
      <c r="AR14" s="84"/>
      <c r="AS14" s="84"/>
      <c r="AT14" s="84"/>
      <c r="AU14" s="84"/>
    </row>
    <row r="15" spans="1:47" ht="13" customHeight="1" x14ac:dyDescent="0.15">
      <c r="A15" s="9">
        <v>11</v>
      </c>
      <c r="B15" s="28" t="s">
        <v>228</v>
      </c>
      <c r="C15" s="28" t="s">
        <v>33</v>
      </c>
      <c r="D15" s="18">
        <v>2.1831953866519314</v>
      </c>
      <c r="E15" s="28" t="s">
        <v>16</v>
      </c>
      <c r="F15" s="22">
        <v>1</v>
      </c>
      <c r="G15" s="28" t="s">
        <v>24</v>
      </c>
      <c r="H15" s="22" t="s">
        <v>2</v>
      </c>
      <c r="I15" s="18">
        <f>AF15</f>
        <v>1831.9538665193113</v>
      </c>
      <c r="K15" s="113" t="str">
        <f>IF(AND(K$1&lt;&gt;$F15,J15&gt;0)=TRUE,1,"")</f>
        <v/>
      </c>
      <c r="L15" s="104">
        <f>IF(J15="",0,(L$4*(101+(1000* LOG(J$4,10) )-(1000*LOG(J15,10)))))</f>
        <v>0</v>
      </c>
      <c r="M15" s="84">
        <v>5</v>
      </c>
      <c r="N15" s="102" t="str">
        <f>IF(AND(N$1&lt;&gt;$F15,M15&gt;0)=TRUE,1,"")</f>
        <v/>
      </c>
      <c r="O15" s="18">
        <f>IF(M15="",0,(O$4*(101+(1000* LOG(M$4,10) )-(1000*LOG(M15,10)))))</f>
        <v>849.18802700620017</v>
      </c>
      <c r="Q15" s="113" t="str">
        <f>IF(AND(Q$1&lt;&gt;$F15,P15&gt;0)=TRUE,1,"")</f>
        <v/>
      </c>
      <c r="R15" s="104">
        <f>IF(P15="",0,(R$4*(101+(1000* LOG(P$4,10) )-(1000*LOG(P15,10)))))</f>
        <v>0</v>
      </c>
      <c r="S15" s="84"/>
      <c r="T15" s="102" t="str">
        <f>IF(AND(T$1&lt;&gt;$F15,S15&gt;0)=TRUE,1,"")</f>
        <v/>
      </c>
      <c r="U15" s="18">
        <f>IF(S15="",0,(U$4*(101+(1000* LOG(S$4,10) )-(1000*LOG(S15,10)))))</f>
        <v>0</v>
      </c>
      <c r="V15" s="83">
        <v>8</v>
      </c>
      <c r="W15" s="113">
        <f>IF(AND(W$1&lt;&gt;$F15,V15&gt;0)=TRUE,1,"")</f>
        <v>1</v>
      </c>
      <c r="X15" s="104">
        <f>IF(V15="",0,(X$4*(101+(1000* LOG(V$4,10) )-(1000*LOG(V15,10)))))</f>
        <v>895.52994110742975</v>
      </c>
      <c r="Y15" s="84"/>
      <c r="Z15" s="102" t="str">
        <f>IF(AND(Z$1&lt;&gt;$F15,Y15&gt;0)=TRUE,1,"")</f>
        <v/>
      </c>
      <c r="AA15" s="18">
        <f>IF(Y15="",0,(AA$4*(101+(1000* LOG(Y$4,10) )-(1000*LOG(Y15,10)))))</f>
        <v>0</v>
      </c>
      <c r="AB15" s="44">
        <v>1744.7179681136299</v>
      </c>
      <c r="AC15" s="114">
        <v>1744.7179681136299</v>
      </c>
      <c r="AD15" s="102" t="s">
        <v>258</v>
      </c>
      <c r="AE15" s="18">
        <v>87.235898405681496</v>
      </c>
      <c r="AF15" s="115">
        <v>1831.9538665193113</v>
      </c>
      <c r="AN15" s="84"/>
      <c r="AO15" s="84"/>
      <c r="AP15" s="84"/>
      <c r="AQ15" s="84"/>
      <c r="AR15" s="84"/>
      <c r="AS15" s="84"/>
      <c r="AT15" s="84"/>
      <c r="AU15" s="84"/>
    </row>
    <row r="16" spans="1:47" ht="13" customHeight="1" x14ac:dyDescent="0.15">
      <c r="A16" s="9">
        <v>12</v>
      </c>
      <c r="B16" s="28" t="s">
        <v>205</v>
      </c>
      <c r="C16" s="28" t="s">
        <v>50</v>
      </c>
      <c r="D16" s="18">
        <v>3.176102686864283</v>
      </c>
      <c r="E16" s="28" t="s">
        <v>21</v>
      </c>
      <c r="F16" s="22">
        <v>2</v>
      </c>
      <c r="G16" s="28" t="s">
        <v>24</v>
      </c>
      <c r="H16" s="22" t="s">
        <v>2</v>
      </c>
      <c r="I16" s="18">
        <f>AF16</f>
        <v>1761.0268686428292</v>
      </c>
      <c r="J16" s="83">
        <v>6</v>
      </c>
      <c r="K16" s="113" t="str">
        <f>IF(AND(K$1&lt;&gt;$F16,J16&gt;0)=TRUE,1,"")</f>
        <v/>
      </c>
      <c r="L16" s="104">
        <f>IF(J16="",0,(L$4*(101+(1000* LOG(J$4,10) )-(1000*LOG(J16,10)))))</f>
        <v>526.96873227228104</v>
      </c>
      <c r="M16" s="84"/>
      <c r="N16" s="102" t="str">
        <f>IF(AND(N$1&lt;&gt;$F16,M16&gt;0)=TRUE,1,"")</f>
        <v/>
      </c>
      <c r="O16" s="18">
        <f>IF(M16="",0,(O$4*(101+(1000* LOG(M$4,10) )-(1000*LOG(M16,10)))))</f>
        <v>0</v>
      </c>
      <c r="Q16" s="113" t="str">
        <f>IF(AND(Q$1&lt;&gt;$F16,P16&gt;0)=TRUE,1,"")</f>
        <v/>
      </c>
      <c r="R16" s="104">
        <f>IF(P16="",0,(R$4*(101+(1000* LOG(P$4,10) )-(1000*LOG(P16,10)))))</f>
        <v>0</v>
      </c>
      <c r="S16" s="84">
        <v>5</v>
      </c>
      <c r="T16" s="102">
        <f>IF(AND(T$1&lt;&gt;$F16,S16&gt;0)=TRUE,1,"")</f>
        <v>1</v>
      </c>
      <c r="U16" s="18">
        <f>IF(S16="",0,(U$4*(101+(1000* LOG(S$4,10) )-(1000*LOG(S16,10)))))</f>
        <v>724.24929039790027</v>
      </c>
      <c r="V16" s="83">
        <v>19</v>
      </c>
      <c r="W16" s="113" t="str">
        <f>IF(AND(W$1&lt;&gt;$F16,V16&gt;0)=TRUE,1,"")</f>
        <v/>
      </c>
      <c r="X16" s="104">
        <f>IF(V16="",0,(X$4*(101+(1000* LOG(V$4,10) )-(1000*LOG(V16,10)))))</f>
        <v>425.95042365632281</v>
      </c>
      <c r="Y16" s="84"/>
      <c r="Z16" s="102" t="str">
        <f>IF(AND(Z$1&lt;&gt;$F16,Y16&gt;0)=TRUE,1,"")</f>
        <v/>
      </c>
      <c r="AA16" s="18">
        <f>IF(Y16="",0,(AA$4*(101+(1000* LOG(Y$4,10) )-(1000*LOG(Y16,10)))))</f>
        <v>0</v>
      </c>
      <c r="AB16" s="44">
        <v>1677.168446326504</v>
      </c>
      <c r="AC16" s="114">
        <v>1677.168446326504</v>
      </c>
      <c r="AD16" s="102" t="s">
        <v>258</v>
      </c>
      <c r="AE16" s="18">
        <v>83.858422316325203</v>
      </c>
      <c r="AF16" s="115">
        <v>1761.0268686428292</v>
      </c>
      <c r="AN16" s="84"/>
      <c r="AO16" s="84"/>
      <c r="AP16" s="84"/>
      <c r="AQ16" s="84"/>
      <c r="AR16" s="84"/>
      <c r="AS16" s="84"/>
      <c r="AT16" s="84"/>
      <c r="AU16" s="84"/>
    </row>
    <row r="17" spans="1:47" ht="13" customHeight="1" x14ac:dyDescent="0.15">
      <c r="A17" s="9">
        <v>13</v>
      </c>
      <c r="B17" s="28" t="s">
        <v>224</v>
      </c>
      <c r="C17" s="28" t="s">
        <v>180</v>
      </c>
      <c r="D17" s="18">
        <v>3.1749786555192476</v>
      </c>
      <c r="E17" s="28" t="s">
        <v>16</v>
      </c>
      <c r="F17" s="22">
        <v>1</v>
      </c>
      <c r="G17" s="28" t="s">
        <v>24</v>
      </c>
      <c r="H17" s="22" t="s">
        <v>2</v>
      </c>
      <c r="I17" s="18">
        <f>AF17</f>
        <v>1749.7865551924756</v>
      </c>
      <c r="K17" s="113" t="str">
        <f>IF(AND(K$1&lt;&gt;$F17,J17&gt;0)=TRUE,1,"")</f>
        <v/>
      </c>
      <c r="L17" s="104">
        <f>IF(J17="",0,(L$4*(101+(1000* LOG(J$4,10) )-(1000*LOG(J17,10)))))</f>
        <v>0</v>
      </c>
      <c r="M17" s="84">
        <v>8</v>
      </c>
      <c r="N17" s="102" t="str">
        <f>IF(AND(N$1&lt;&gt;$F17,M17&gt;0)=TRUE,1,"")</f>
        <v/>
      </c>
      <c r="O17" s="18">
        <f>IF(M17="",0,(O$4*(101+(1000* LOG(M$4,10) )-(1000*LOG(M17,10)))))</f>
        <v>645.0680443502755</v>
      </c>
      <c r="Q17" s="113" t="str">
        <f>IF(AND(Q$1&lt;&gt;$F17,P17&gt;0)=TRUE,1,"")</f>
        <v/>
      </c>
      <c r="R17" s="104">
        <f>IF(P17="",0,(R$4*(101+(1000* LOG(P$4,10) )-(1000*LOG(P17,10)))))</f>
        <v>0</v>
      </c>
      <c r="S17" s="84"/>
      <c r="T17" s="102" t="str">
        <f>IF(AND(T$1&lt;&gt;$F17,S17&gt;0)=TRUE,1,"")</f>
        <v/>
      </c>
      <c r="U17" s="18">
        <f>IF(S17="",0,(U$4*(101+(1000* LOG(S$4,10) )-(1000*LOG(S17,10)))))</f>
        <v>0</v>
      </c>
      <c r="V17" s="83">
        <v>22</v>
      </c>
      <c r="W17" s="113">
        <f>IF(AND(W$1&lt;&gt;$F17,V17&gt;0)=TRUE,1,"")</f>
        <v>1</v>
      </c>
      <c r="X17" s="104">
        <f>IF(V17="",0,(X$4*(101+(1000* LOG(V$4,10) )-(1000*LOG(V17,10)))))</f>
        <v>346.3640738196014</v>
      </c>
      <c r="Y17" s="84">
        <v>4</v>
      </c>
      <c r="Z17" s="102" t="str">
        <f>IF(AND(Z$1&lt;&gt;$F17,Y17&gt;0)=TRUE,1,"")</f>
        <v/>
      </c>
      <c r="AA17" s="18">
        <f>IF(Y17="",0,(AA$4*(101+(1000* LOG(Y$4,10) )-(1000*LOG(Y17,10)))))</f>
        <v>675.03126772771884</v>
      </c>
      <c r="AB17" s="44">
        <v>1666.4633858975958</v>
      </c>
      <c r="AC17" s="114">
        <v>1666.4633858975958</v>
      </c>
      <c r="AD17" s="102" t="s">
        <v>258</v>
      </c>
      <c r="AE17" s="18">
        <v>83.32316929487979</v>
      </c>
      <c r="AF17" s="115">
        <v>1749.7865551924756</v>
      </c>
      <c r="AN17" s="84"/>
      <c r="AO17" s="84"/>
      <c r="AP17" s="84"/>
      <c r="AQ17" s="84"/>
      <c r="AR17" s="84"/>
      <c r="AS17" s="84"/>
      <c r="AT17" s="84"/>
      <c r="AU17" s="84"/>
    </row>
    <row r="18" spans="1:47" ht="13" customHeight="1" x14ac:dyDescent="0.15">
      <c r="A18" s="9">
        <v>14</v>
      </c>
      <c r="B18" s="28" t="s">
        <v>229</v>
      </c>
      <c r="C18" s="28" t="s">
        <v>56</v>
      </c>
      <c r="D18" s="18">
        <v>2.1731839378329072</v>
      </c>
      <c r="E18" s="28" t="s">
        <v>18</v>
      </c>
      <c r="F18" s="22">
        <v>2</v>
      </c>
      <c r="G18" s="28" t="s">
        <v>23</v>
      </c>
      <c r="H18" s="22" t="s">
        <v>2</v>
      </c>
      <c r="I18" s="18">
        <f>AF18</f>
        <v>1731.839378329074</v>
      </c>
      <c r="J18" s="83">
        <v>7</v>
      </c>
      <c r="K18" s="113" t="str">
        <f>IF(AND(K$1&lt;&gt;$F18,J18&gt;0)=TRUE,1,"")</f>
        <v/>
      </c>
      <c r="L18" s="104">
        <f>IF(J18="",0,(L$4*(101+(1000* LOG(J$4,10) )-(1000*LOG(J18,10)))))</f>
        <v>460.02194264166781</v>
      </c>
      <c r="M18" s="84"/>
      <c r="N18" s="102" t="str">
        <f>IF(AND(N$1&lt;&gt;$F18,M18&gt;0)=TRUE,1,"")</f>
        <v/>
      </c>
      <c r="O18" s="18">
        <f>IF(M18="",0,(O$4*(101+(1000* LOG(M$4,10) )-(1000*LOG(M18,10)))))</f>
        <v>0</v>
      </c>
      <c r="Q18" s="113" t="str">
        <f>IF(AND(Q$1&lt;&gt;$F18,P18&gt;0)=TRUE,1,"")</f>
        <v/>
      </c>
      <c r="R18" s="104">
        <f>IF(P18="",0,(R$4*(101+(1000* LOG(P$4,10) )-(1000*LOG(P18,10)))))</f>
        <v>0</v>
      </c>
      <c r="S18" s="84"/>
      <c r="T18" s="102" t="str">
        <f>IF(AND(T$1&lt;&gt;$F18,S18&gt;0)=TRUE,1,"")</f>
        <v/>
      </c>
      <c r="U18" s="18">
        <f>IF(S18="",0,(U$4*(101+(1000* LOG(S$4,10) )-(1000*LOG(S18,10)))))</f>
        <v>0</v>
      </c>
      <c r="V18" s="83">
        <v>4</v>
      </c>
      <c r="W18" s="113" t="str">
        <f>IF(AND(W$1&lt;&gt;$F18,V18&gt;0)=TRUE,1,"")</f>
        <v/>
      </c>
      <c r="X18" s="104">
        <f>IF(V18="",0,(X$4*(101+(1000* LOG(V$4,10) )-(1000*LOG(V18,10)))))</f>
        <v>1271.817435687406</v>
      </c>
      <c r="Y18" s="84"/>
      <c r="Z18" s="98"/>
      <c r="AA18" s="18">
        <f>IF(Y18="",0,(AA$4*(101+(1000* LOG(Y$4,10) )-(1000*LOG(Y18,10)))))</f>
        <v>0</v>
      </c>
      <c r="AB18" s="44">
        <v>1731.839378329074</v>
      </c>
      <c r="AC18" s="114">
        <v>1731.839378329074</v>
      </c>
      <c r="AD18" s="102" t="s">
        <v>30</v>
      </c>
      <c r="AE18" s="18">
        <v>0</v>
      </c>
      <c r="AF18" s="115">
        <v>1731.839378329074</v>
      </c>
      <c r="AN18" s="84"/>
      <c r="AO18" s="84"/>
      <c r="AP18" s="84"/>
      <c r="AQ18" s="84"/>
      <c r="AR18" s="84"/>
      <c r="AS18" s="84"/>
      <c r="AT18" s="84"/>
      <c r="AU18" s="84"/>
    </row>
    <row r="19" spans="1:47" ht="13" customHeight="1" x14ac:dyDescent="0.15">
      <c r="A19" s="9">
        <v>15</v>
      </c>
      <c r="B19" s="28" t="s">
        <v>223</v>
      </c>
      <c r="C19" s="28" t="s">
        <v>49</v>
      </c>
      <c r="D19" s="18">
        <v>2.1679121254719664</v>
      </c>
      <c r="E19" s="28" t="s">
        <v>16</v>
      </c>
      <c r="F19" s="22">
        <v>1</v>
      </c>
      <c r="G19" s="28" t="s">
        <v>24</v>
      </c>
      <c r="H19" s="22" t="s">
        <v>2</v>
      </c>
      <c r="I19" s="18">
        <f>AF19</f>
        <v>1679.1212547196621</v>
      </c>
      <c r="K19" s="113" t="str">
        <f>IF(AND(K$1&lt;&gt;$F19,J19&gt;0)=TRUE,1,"")</f>
        <v/>
      </c>
      <c r="L19" s="104">
        <f>IF(J19="",0,(L$4*(101+(1000* LOG(J$4,10) )-(1000*LOG(J19,10)))))</f>
        <v>0</v>
      </c>
      <c r="M19" s="84">
        <v>7</v>
      </c>
      <c r="N19" s="102" t="str">
        <f>IF(AND(N$1&lt;&gt;$F19,M19&gt;0)=TRUE,1,"")</f>
        <v/>
      </c>
      <c r="O19" s="18">
        <f>IF(M19="",0,(O$4*(101+(1000* LOG(M$4,10) )-(1000*LOG(M19,10)))))</f>
        <v>703.05999132796217</v>
      </c>
      <c r="Q19" s="113" t="str">
        <f>IF(AND(Q$1&lt;&gt;$F19,P19&gt;0)=TRUE,1,"")</f>
        <v/>
      </c>
      <c r="R19" s="104">
        <f>IF(P19="",0,(R$4*(101+(1000* LOG(P$4,10) )-(1000*LOG(P19,10)))))</f>
        <v>0</v>
      </c>
      <c r="S19" s="84"/>
      <c r="T19" s="102" t="str">
        <f>IF(AND(T$1&lt;&gt;$F19,S19&gt;0)=TRUE,1,"")</f>
        <v/>
      </c>
      <c r="U19" s="18">
        <f>IF(S19="",0,(U$4*(101+(1000* LOG(S$4,10) )-(1000*LOG(S19,10)))))</f>
        <v>0</v>
      </c>
      <c r="W19" s="113" t="str">
        <f>IF(AND(W$1&lt;&gt;$F19,V19&gt;0)=TRUE,1,"")</f>
        <v/>
      </c>
      <c r="X19" s="104">
        <f>IF(V19="",0,(X$4*(101+(1000* LOG(V$4,10) )-(1000*LOG(V19,10)))))</f>
        <v>0</v>
      </c>
      <c r="Y19" s="84">
        <v>2</v>
      </c>
      <c r="Z19" s="102" t="str">
        <f>IF(AND(Z$1&lt;&gt;$F19,Y19&gt;0)=TRUE,1,"")</f>
        <v/>
      </c>
      <c r="AA19" s="18">
        <f>IF(Y19="",0,(AA$4*(101+(1000* LOG(Y$4,10) )-(1000*LOG(Y19,10)))))</f>
        <v>976.06126339169998</v>
      </c>
      <c r="AB19" s="44">
        <v>1679.1212547196621</v>
      </c>
      <c r="AC19" s="114">
        <v>1679.1212547196621</v>
      </c>
      <c r="AD19" s="102" t="s">
        <v>30</v>
      </c>
      <c r="AE19" s="18">
        <v>0</v>
      </c>
      <c r="AF19" s="115">
        <v>1679.1212547196621</v>
      </c>
      <c r="AN19" s="84"/>
      <c r="AO19" s="84"/>
      <c r="AP19" s="84"/>
      <c r="AQ19" s="84"/>
      <c r="AR19" s="84"/>
      <c r="AS19" s="84"/>
      <c r="AT19" s="84"/>
      <c r="AU19" s="84"/>
    </row>
    <row r="20" spans="1:47" ht="13" customHeight="1" x14ac:dyDescent="0.15">
      <c r="A20" s="9">
        <v>16</v>
      </c>
      <c r="B20" s="28" t="s">
        <v>208</v>
      </c>
      <c r="C20" s="28" t="s">
        <v>72</v>
      </c>
      <c r="D20" s="18">
        <v>2.1675329314665981</v>
      </c>
      <c r="E20" s="28" t="s">
        <v>21</v>
      </c>
      <c r="F20" s="22">
        <v>2</v>
      </c>
      <c r="G20" s="28" t="s">
        <v>23</v>
      </c>
      <c r="H20" s="22" t="s">
        <v>2</v>
      </c>
      <c r="I20" s="18">
        <f>AF20</f>
        <v>1675.3293146659817</v>
      </c>
      <c r="K20" s="113" t="str">
        <f>IF(AND(K$1&lt;&gt;$F20,J20&gt;0)=TRUE,1,"")</f>
        <v/>
      </c>
      <c r="L20" s="104">
        <f>IF(J20="",0,(L$4*(101+(1000* LOG(J$4,10) )-(1000*LOG(J20,10)))))</f>
        <v>0</v>
      </c>
      <c r="M20" s="84"/>
      <c r="N20" s="102" t="str">
        <f>IF(AND(N$1&lt;&gt;$F20,M20&gt;0)=TRUE,1,"")</f>
        <v/>
      </c>
      <c r="O20" s="18">
        <f>IF(M20="",0,(O$4*(101+(1000* LOG(M$4,10) )-(1000*LOG(M20,10)))))</f>
        <v>0</v>
      </c>
      <c r="Q20" s="113" t="str">
        <f>IF(AND(Q$1&lt;&gt;$F20,P20&gt;0)=TRUE,1,"")</f>
        <v/>
      </c>
      <c r="R20" s="104">
        <f>IF(P20="",0,(R$4*(101+(1000* LOG(P$4,10) )-(1000*LOG(P20,10)))))</f>
        <v>0</v>
      </c>
      <c r="S20" s="84">
        <v>4</v>
      </c>
      <c r="T20" s="102">
        <f>IF(AND(T$1&lt;&gt;$F20,S20&gt;0)=TRUE,1,"")</f>
        <v>1</v>
      </c>
      <c r="U20" s="18">
        <f>IF(S20="",0,(U$4*(101+(1000* LOG(S$4,10) )-(1000*LOG(S20,10)))))</f>
        <v>821.15930340595673</v>
      </c>
      <c r="V20" s="83">
        <v>10</v>
      </c>
      <c r="W20" s="113" t="str">
        <f>IF(AND(W$1&lt;&gt;$F20,V20&gt;0)=TRUE,1,"")</f>
        <v/>
      </c>
      <c r="X20" s="104">
        <f>IF(V20="",0,(X$4*(101+(1000* LOG(V$4,10) )-(1000*LOG(V20,10)))))</f>
        <v>774.39242484735905</v>
      </c>
      <c r="Y20" s="84"/>
      <c r="Z20" s="102" t="str">
        <f>IF(AND(Z$1&lt;&gt;$F20,Y20&gt;0)=TRUE,1,"")</f>
        <v/>
      </c>
      <c r="AA20" s="18">
        <f>IF(Y20="",0,(AA$4*(101+(1000* LOG(Y$4,10) )-(1000*LOG(Y20,10)))))</f>
        <v>0</v>
      </c>
      <c r="AB20" s="44">
        <v>1595.5517282533158</v>
      </c>
      <c r="AC20" s="114">
        <v>1595.5517282533158</v>
      </c>
      <c r="AD20" s="102" t="s">
        <v>258</v>
      </c>
      <c r="AE20" s="18">
        <v>79.777586412665798</v>
      </c>
      <c r="AF20" s="115">
        <v>1675.3293146659817</v>
      </c>
      <c r="AN20" s="84"/>
      <c r="AO20" s="84"/>
      <c r="AP20" s="84"/>
      <c r="AQ20" s="84"/>
      <c r="AR20" s="84"/>
      <c r="AS20" s="84"/>
      <c r="AT20" s="84"/>
      <c r="AU20" s="84"/>
    </row>
    <row r="21" spans="1:47" ht="13" customHeight="1" x14ac:dyDescent="0.15">
      <c r="A21" s="9">
        <v>17</v>
      </c>
      <c r="B21" s="28" t="s">
        <v>182</v>
      </c>
      <c r="C21" s="28" t="s">
        <v>61</v>
      </c>
      <c r="D21" s="18">
        <v>3.166153658990817</v>
      </c>
      <c r="E21" s="28" t="s">
        <v>21</v>
      </c>
      <c r="F21" s="22">
        <v>2</v>
      </c>
      <c r="G21" s="28" t="s">
        <v>23</v>
      </c>
      <c r="H21" s="22" t="s">
        <v>2</v>
      </c>
      <c r="I21" s="18">
        <f>AF21</f>
        <v>1661.5365899081721</v>
      </c>
      <c r="K21" s="113" t="str">
        <f>IF(AND(K$1&lt;&gt;$F21,J21&gt;0)=TRUE,1,"")</f>
        <v/>
      </c>
      <c r="L21" s="104">
        <f>IF(J21="",0,(L$4*(101+(1000* LOG(J$4,10) )-(1000*LOG(J21,10)))))</f>
        <v>0</v>
      </c>
      <c r="M21" s="84"/>
      <c r="N21" s="102" t="str">
        <f>IF(AND(N$1&lt;&gt;$F21,M21&gt;0)=TRUE,1,"")</f>
        <v/>
      </c>
      <c r="O21" s="18">
        <f>IF(M21="",0,(O$4*(101+(1000* LOG(M$4,10) )-(1000*LOG(M21,10)))))</f>
        <v>0</v>
      </c>
      <c r="P21" s="83">
        <v>13</v>
      </c>
      <c r="Q21" s="113" t="str">
        <f>IF(AND(Q$1&lt;&gt;$F21,P21&gt;0)=TRUE,1,"")</f>
        <v/>
      </c>
      <c r="R21" s="104">
        <f>IF(P21="",0,(R$4*(101+(1000* LOG(P$4,10) )-(1000*LOG(P21,10)))))</f>
        <v>191.17663034908787</v>
      </c>
      <c r="S21" s="84">
        <v>10</v>
      </c>
      <c r="T21" s="102">
        <f>IF(AND(T$1&lt;&gt;$F21,S21&gt;0)=TRUE,1,"")</f>
        <v>1</v>
      </c>
      <c r="U21" s="18">
        <f>IF(S21="",0,(U$4*(101+(1000* LOG(S$4,10) )-(1000*LOG(S21,10)))))</f>
        <v>423.21929473391901</v>
      </c>
      <c r="V21" s="83">
        <v>7</v>
      </c>
      <c r="W21" s="113" t="str">
        <f>IF(AND(W$1&lt;&gt;$F21,V21&gt;0)=TRUE,1,"")</f>
        <v/>
      </c>
      <c r="X21" s="104">
        <f>IF(V21="",0,(X$4*(101+(1000* LOG(V$4,10) )-(1000*LOG(V21,10)))))</f>
        <v>968.01987482953803</v>
      </c>
      <c r="Y21" s="84"/>
      <c r="Z21" s="102" t="str">
        <f>IF(AND(Z$1&lt;&gt;$F21,Y21&gt;0)=TRUE,1,"")</f>
        <v/>
      </c>
      <c r="AA21" s="18">
        <f>IF(Y21="",0,(AA$4*(101+(1000* LOG(Y$4,10) )-(1000*LOG(Y21,10)))))</f>
        <v>0</v>
      </c>
      <c r="AB21" s="44">
        <v>1582.415799912545</v>
      </c>
      <c r="AC21" s="114">
        <v>1582.4157999125448</v>
      </c>
      <c r="AD21" s="102" t="s">
        <v>258</v>
      </c>
      <c r="AE21" s="18">
        <v>79.120789995627248</v>
      </c>
      <c r="AF21" s="115">
        <v>1661.5365899081721</v>
      </c>
      <c r="AN21" s="84"/>
      <c r="AO21" s="84"/>
      <c r="AP21" s="84"/>
      <c r="AQ21" s="84"/>
      <c r="AR21" s="84"/>
      <c r="AS21" s="84"/>
      <c r="AT21" s="84"/>
      <c r="AU21" s="84"/>
    </row>
    <row r="22" spans="1:47" ht="13" customHeight="1" x14ac:dyDescent="0.15">
      <c r="A22" s="9">
        <v>18</v>
      </c>
      <c r="B22" s="28" t="s">
        <v>210</v>
      </c>
      <c r="C22" s="28" t="s">
        <v>52</v>
      </c>
      <c r="D22" s="18">
        <v>3.1556306269763907</v>
      </c>
      <c r="E22" s="28" t="s">
        <v>16</v>
      </c>
      <c r="F22" s="22">
        <v>1</v>
      </c>
      <c r="G22" s="28" t="s">
        <v>23</v>
      </c>
      <c r="H22" s="22" t="s">
        <v>2</v>
      </c>
      <c r="I22" s="18">
        <f>AF22</f>
        <v>1556.3062697639061</v>
      </c>
      <c r="K22" s="113" t="str">
        <f>IF(AND(K$1&lt;&gt;$F22,J22&gt;0)=TRUE,1,"")</f>
        <v/>
      </c>
      <c r="L22" s="104">
        <f>IF(J22="",0,(L$4*(101+(1000* LOG(J$4,10) )-(1000*LOG(J22,10)))))</f>
        <v>0</v>
      </c>
      <c r="M22" s="84">
        <v>11</v>
      </c>
      <c r="N22" s="102" t="str">
        <f>IF(AND(N$1&lt;&gt;$F22,M22&gt;0)=TRUE,1,"")</f>
        <v/>
      </c>
      <c r="O22" s="18">
        <f>IF(M22="",0,(O$4*(101+(1000* LOG(M$4,10) )-(1000*LOG(M22,10)))))</f>
        <v>506.7653461839941</v>
      </c>
      <c r="Q22" s="113" t="str">
        <f>IF(AND(Q$1&lt;&gt;$F22,P22&gt;0)=TRUE,1,"")</f>
        <v/>
      </c>
      <c r="R22" s="104">
        <f>IF(P22="",0,(R$4*(101+(1000* LOG(P$4,10) )-(1000*LOG(P22,10)))))</f>
        <v>0</v>
      </c>
      <c r="S22" s="84">
        <v>8</v>
      </c>
      <c r="T22" s="102">
        <f>IF(AND(T$1&lt;&gt;$F22,S22&gt;0)=TRUE,1,"")</f>
        <v>1</v>
      </c>
      <c r="U22" s="18">
        <f>IF(S22="",0,(U$4*(101+(1000* LOG(S$4,10) )-(1000*LOG(S22,10)))))</f>
        <v>520.12930774197559</v>
      </c>
      <c r="V22" s="83">
        <v>18</v>
      </c>
      <c r="W22" s="113">
        <f>IF(AND(W$1&lt;&gt;$F22,V22&gt;0)=TRUE,1,"")</f>
        <v>1</v>
      </c>
      <c r="X22" s="104">
        <f>IF(V22="",0,(X$4*(101+(1000* LOG(V$4,10) )-(1000*LOG(V22,10)))))</f>
        <v>455.30179346822678</v>
      </c>
      <c r="Y22" s="84"/>
      <c r="Z22" s="102" t="str">
        <f>IF(AND(Z$1&lt;&gt;$F22,Y22&gt;0)=TRUE,1,"")</f>
        <v/>
      </c>
      <c r="AA22" s="18">
        <f>IF(Y22="",0,(AA$4*(101+(1000* LOG(Y$4,10) )-(1000*LOG(Y22,10)))))</f>
        <v>0</v>
      </c>
      <c r="AB22" s="44">
        <v>1482.1964473941964</v>
      </c>
      <c r="AC22" s="114">
        <v>1482.1964473941964</v>
      </c>
      <c r="AD22" s="102" t="s">
        <v>258</v>
      </c>
      <c r="AE22" s="18">
        <v>74.109822369709818</v>
      </c>
      <c r="AF22" s="115">
        <v>1556.3062697639061</v>
      </c>
      <c r="AN22" s="84"/>
      <c r="AO22" s="84"/>
      <c r="AP22" s="84"/>
      <c r="AQ22" s="84"/>
      <c r="AR22" s="84"/>
      <c r="AS22" s="84"/>
      <c r="AT22" s="84"/>
      <c r="AU22" s="84"/>
    </row>
    <row r="23" spans="1:47" ht="13" customHeight="1" x14ac:dyDescent="0.15">
      <c r="A23" s="9">
        <v>19</v>
      </c>
      <c r="B23" s="28" t="s">
        <v>230</v>
      </c>
      <c r="C23" s="28" t="s">
        <v>63</v>
      </c>
      <c r="D23" s="18">
        <v>1.1548158031342219</v>
      </c>
      <c r="E23" s="28" t="s">
        <v>16</v>
      </c>
      <c r="F23" s="22">
        <v>1</v>
      </c>
      <c r="G23" s="28" t="s">
        <v>24</v>
      </c>
      <c r="H23" s="22" t="s">
        <v>2</v>
      </c>
      <c r="I23" s="18">
        <f>AF23</f>
        <v>1548.1580313422189</v>
      </c>
      <c r="K23" s="113" t="str">
        <f>IF(AND(K$1&lt;&gt;$F23,J23&gt;0)=TRUE,1,"")</f>
        <v/>
      </c>
      <c r="L23" s="104">
        <f>IF(J23="",0,(L$4*(101+(1000* LOG(J$4,10) )-(1000*LOG(J23,10)))))</f>
        <v>0</v>
      </c>
      <c r="M23" s="84">
        <v>1</v>
      </c>
      <c r="N23" s="102" t="str">
        <f>IF(AND(N$1&lt;&gt;$F23,M23&gt;0)=TRUE,1,"")</f>
        <v/>
      </c>
      <c r="O23" s="18">
        <f>IF(M23="",0,(O$4*(101+(1000* LOG(M$4,10) )-(1000*LOG(M23,10)))))</f>
        <v>1548.1580313422189</v>
      </c>
      <c r="Q23" s="113" t="str">
        <f>IF(AND(Q$1&lt;&gt;$F23,P23&gt;0)=TRUE,1,"")</f>
        <v/>
      </c>
      <c r="R23" s="104">
        <f>IF(P23="",0,(R$4*(101+(1000* LOG(P$4,10) )-(1000*LOG(P23,10)))))</f>
        <v>0</v>
      </c>
      <c r="S23" s="84"/>
      <c r="T23" s="102" t="str">
        <f>IF(AND(T$1&lt;&gt;$F23,S23&gt;0)=TRUE,1,"")</f>
        <v/>
      </c>
      <c r="U23" s="18">
        <f>IF(S23="",0,(U$4*(101+(1000* LOG(S$4,10) )-(1000*LOG(S23,10)))))</f>
        <v>0</v>
      </c>
      <c r="W23" s="113" t="str">
        <f>IF(AND(W$1&lt;&gt;$F23,V23&gt;0)=TRUE,1,"")</f>
        <v/>
      </c>
      <c r="X23" s="104">
        <f>IF(V23="",0,(X$4*(101+(1000* LOG(V$4,10) )-(1000*LOG(V23,10)))))</f>
        <v>0</v>
      </c>
      <c r="Y23" s="84"/>
      <c r="Z23" s="102" t="str">
        <f>IF(AND(Z$1&lt;&gt;$F23,Y23&gt;0)=TRUE,1,"")</f>
        <v/>
      </c>
      <c r="AA23" s="18">
        <f>IF(Y23="",0,(AA$4*(101+(1000* LOG(Y$4,10) )-(1000*LOG(Y23,10)))))</f>
        <v>0</v>
      </c>
      <c r="AB23" s="44">
        <v>1548.1580313422189</v>
      </c>
      <c r="AC23" s="114">
        <v>1548.1580313422189</v>
      </c>
      <c r="AD23" s="102" t="s">
        <v>30</v>
      </c>
      <c r="AE23" s="18">
        <v>0</v>
      </c>
      <c r="AF23" s="115">
        <v>1548.1580313422189</v>
      </c>
      <c r="AN23" s="84"/>
      <c r="AO23" s="84"/>
      <c r="AP23" s="84"/>
      <c r="AQ23" s="84"/>
      <c r="AR23" s="84"/>
      <c r="AS23" s="84"/>
      <c r="AT23" s="84"/>
      <c r="AU23" s="84"/>
    </row>
    <row r="24" spans="1:47" ht="13" customHeight="1" x14ac:dyDescent="0.15">
      <c r="A24" s="9">
        <v>20</v>
      </c>
      <c r="B24" s="28" t="s">
        <v>186</v>
      </c>
      <c r="C24" s="28" t="s">
        <v>60</v>
      </c>
      <c r="D24" s="18">
        <v>3.1206337150963863</v>
      </c>
      <c r="E24" s="28" t="s">
        <v>20</v>
      </c>
      <c r="F24" s="22">
        <v>2</v>
      </c>
      <c r="G24" s="28" t="s">
        <v>23</v>
      </c>
      <c r="H24" s="22" t="s">
        <v>2</v>
      </c>
      <c r="I24" s="18">
        <f>AF24</f>
        <v>1206.3371509638614</v>
      </c>
      <c r="J24" s="83">
        <v>11</v>
      </c>
      <c r="K24" s="113" t="str">
        <f>IF(AND(K$1&lt;&gt;$F24,J24&gt;0)=TRUE,1,"")</f>
        <v/>
      </c>
      <c r="L24" s="104">
        <f>IF(J24="",0,(L$4*(101+(1000* LOG(J$4,10) )-(1000*LOG(J24,10)))))</f>
        <v>263.72729749769974</v>
      </c>
      <c r="M24" s="84"/>
      <c r="N24" s="102" t="str">
        <f>IF(AND(N$1&lt;&gt;$F24,M24&gt;0)=TRUE,1,"")</f>
        <v/>
      </c>
      <c r="O24" s="18">
        <f>IF(M24="",0,(O$4*(101+(1000* LOG(M$4,10) )-(1000*LOG(M24,10)))))</f>
        <v>0</v>
      </c>
      <c r="P24" s="83">
        <v>9</v>
      </c>
      <c r="Q24" s="113" t="str">
        <f>IF(AND(Q$1&lt;&gt;$F24,P24&gt;0)=TRUE,1,"")</f>
        <v/>
      </c>
      <c r="R24" s="104">
        <f>IF(P24="",0,(R$4*(101+(1000* LOG(P$4,10) )-(1000*LOG(P24,10)))))</f>
        <v>350.8774732165997</v>
      </c>
      <c r="S24" s="84"/>
      <c r="T24" s="102" t="str">
        <f>IF(AND(T$1&lt;&gt;$F24,S24&gt;0)=TRUE,1,"")</f>
        <v/>
      </c>
      <c r="U24" s="18">
        <f>IF(S24="",0,(U$4*(101+(1000* LOG(S$4,10) )-(1000*LOG(S24,10)))))</f>
        <v>0</v>
      </c>
      <c r="V24" s="83">
        <v>14</v>
      </c>
      <c r="W24" s="113" t="str">
        <f>IF(AND(W$1&lt;&gt;$F24,V24&gt;0)=TRUE,1,"")</f>
        <v/>
      </c>
      <c r="X24" s="104">
        <f>IF(V24="",0,(X$4*(101+(1000* LOG(V$4,10) )-(1000*LOG(V24,10)))))</f>
        <v>591.73238024956186</v>
      </c>
      <c r="Y24" s="84"/>
      <c r="Z24" s="102" t="str">
        <f>IF(AND(Z$1&lt;&gt;$F24,Y24&gt;0)=TRUE,1,"")</f>
        <v/>
      </c>
      <c r="AA24" s="18">
        <f>IF(Y24="",0,(AA$4*(101+(1000* LOG(Y$4,10) )-(1000*LOG(Y24,10)))))</f>
        <v>0</v>
      </c>
      <c r="AB24" s="44">
        <v>1206.3371509638614</v>
      </c>
      <c r="AC24" s="114">
        <v>1206.3371509638614</v>
      </c>
      <c r="AD24" s="102" t="s">
        <v>30</v>
      </c>
      <c r="AE24" s="18">
        <v>0</v>
      </c>
      <c r="AF24" s="115">
        <v>1206.3371509638614</v>
      </c>
      <c r="AN24" s="84"/>
      <c r="AO24" s="84"/>
      <c r="AP24" s="84"/>
      <c r="AQ24" s="84"/>
      <c r="AR24" s="84"/>
      <c r="AS24" s="84"/>
      <c r="AT24" s="84"/>
      <c r="AU24" s="84"/>
    </row>
    <row r="25" spans="1:47" ht="13" customHeight="1" x14ac:dyDescent="0.15">
      <c r="A25" s="9">
        <v>21</v>
      </c>
      <c r="B25" s="28" t="s">
        <v>58</v>
      </c>
      <c r="C25" s="28" t="s">
        <v>59</v>
      </c>
      <c r="D25" s="18">
        <v>4.120348571909493</v>
      </c>
      <c r="E25" s="28" t="s">
        <v>20</v>
      </c>
      <c r="F25" s="22">
        <v>2</v>
      </c>
      <c r="G25" s="28" t="s">
        <v>23</v>
      </c>
      <c r="H25" s="22" t="s">
        <v>2</v>
      </c>
      <c r="I25" s="18">
        <f>AF25</f>
        <v>1203.4857190949308</v>
      </c>
      <c r="J25" s="83">
        <v>15</v>
      </c>
      <c r="K25" s="113" t="str">
        <f>IF(AND(K$1&lt;&gt;$F25,J25&gt;0)=TRUE,1,"")</f>
        <v/>
      </c>
      <c r="L25" s="104">
        <f>IF(J25="",0,(L$4*(101+(1000* LOG(J$4,10) )-(1000*LOG(J25,10)))))</f>
        <v>129.02872360024344</v>
      </c>
      <c r="M25" s="84"/>
      <c r="N25" s="102" t="str">
        <f>IF(AND(N$1&lt;&gt;$F25,M25&gt;0)=TRUE,1,"")</f>
        <v/>
      </c>
      <c r="O25" s="18">
        <f>IF(M25="",0,(O$4*(101+(1000* LOG(M$4,10) )-(1000*LOG(M25,10)))))</f>
        <v>0</v>
      </c>
      <c r="P25" s="83">
        <v>12</v>
      </c>
      <c r="Q25" s="113" t="str">
        <f>IF(AND(Q$1&lt;&gt;$F25,P25&gt;0)=TRUE,1,"")</f>
        <v/>
      </c>
      <c r="R25" s="104">
        <f>IF(P25="",0,(R$4*(101+(1000* LOG(P$4,10) )-(1000*LOG(P25,10)))))</f>
        <v>225.93873660829991</v>
      </c>
      <c r="S25" s="84">
        <v>9</v>
      </c>
      <c r="T25" s="102">
        <f>IF(AND(T$1&lt;&gt;$F25,S25&gt;0)=TRUE,1,"")</f>
        <v>1</v>
      </c>
      <c r="U25" s="18">
        <f>IF(S25="",0,(U$4*(101+(1000* LOG(S$4,10) )-(1000*LOG(S25,10)))))</f>
        <v>468.97678529459415</v>
      </c>
      <c r="V25" s="83">
        <v>23</v>
      </c>
      <c r="W25" s="113" t="str">
        <f>IF(AND(W$1&lt;&gt;$F25,V25&gt;0)=TRUE,1,"")</f>
        <v/>
      </c>
      <c r="X25" s="104">
        <f>IF(V25="",0,(X$4*(101+(1000* LOG(V$4,10) )-(1000*LOG(V25,10)))))</f>
        <v>322.23262982536795</v>
      </c>
      <c r="Y25" s="84"/>
      <c r="Z25" s="102" t="str">
        <f>IF(AND(Z$1&lt;&gt;$F25,Y25&gt;0)=TRUE,1,"")</f>
        <v/>
      </c>
      <c r="AA25" s="18">
        <f>IF(Y25="",0,(AA$4*(101+(1000* LOG(Y$4,10) )-(1000*LOG(Y25,10)))))</f>
        <v>0</v>
      </c>
      <c r="AB25" s="44">
        <v>1146.1768753285055</v>
      </c>
      <c r="AC25" s="114">
        <v>1146.1768753285055</v>
      </c>
      <c r="AD25" s="102" t="s">
        <v>258</v>
      </c>
      <c r="AE25" s="18">
        <v>57.308843766425277</v>
      </c>
      <c r="AF25" s="115">
        <v>1203.4857190949308</v>
      </c>
      <c r="AN25" s="84"/>
      <c r="AO25" s="84"/>
      <c r="AP25" s="84"/>
      <c r="AQ25" s="84"/>
      <c r="AR25" s="84"/>
      <c r="AS25" s="84"/>
      <c r="AT25" s="84"/>
      <c r="AU25" s="84"/>
    </row>
    <row r="26" spans="1:47" ht="13" customHeight="1" x14ac:dyDescent="0.15">
      <c r="A26" s="9">
        <v>22</v>
      </c>
      <c r="B26" s="28" t="s">
        <v>226</v>
      </c>
      <c r="C26" s="28" t="s">
        <v>111</v>
      </c>
      <c r="D26" s="18">
        <v>2.1108428031430848</v>
      </c>
      <c r="E26" s="28" t="s">
        <v>16</v>
      </c>
      <c r="F26" s="22">
        <v>1</v>
      </c>
      <c r="G26" s="28" t="s">
        <v>24</v>
      </c>
      <c r="H26" s="22" t="s">
        <v>2</v>
      </c>
      <c r="I26" s="18">
        <f>AF26</f>
        <v>1108.428031430848</v>
      </c>
      <c r="K26" s="113" t="str">
        <f>IF(AND(K$1&lt;&gt;$F26,J26&gt;0)=TRUE,1,"")</f>
        <v/>
      </c>
      <c r="L26" s="104">
        <f>IF(J26="",0,(L$4*(101+(1000* LOG(J$4,10) )-(1000*LOG(J26,10)))))</f>
        <v>0</v>
      </c>
      <c r="M26" s="84"/>
      <c r="N26" s="102" t="str">
        <f>IF(AND(N$1&lt;&gt;$F26,M26&gt;0)=TRUE,1,"")</f>
        <v/>
      </c>
      <c r="O26" s="18">
        <f>IF(M26="",0,(O$4*(101+(1000* LOG(M$4,10) )-(1000*LOG(M26,10)))))</f>
        <v>0</v>
      </c>
      <c r="Q26" s="113" t="str">
        <f>IF(AND(Q$1&lt;&gt;$F26,P26&gt;0)=TRUE,1,"")</f>
        <v/>
      </c>
      <c r="R26" s="104">
        <f>IF(P26="",0,(R$4*(101+(1000* LOG(P$4,10) )-(1000*LOG(P26,10)))))</f>
        <v>0</v>
      </c>
      <c r="S26" s="84"/>
      <c r="T26" s="102" t="str">
        <f>IF(AND(T$1&lt;&gt;$F26,S26&gt;0)=TRUE,1,"")</f>
        <v/>
      </c>
      <c r="U26" s="18">
        <f>IF(S26="",0,(U$4*(101+(1000* LOG(S$4,10) )-(1000*LOG(S26,10)))))</f>
        <v>0</v>
      </c>
      <c r="V26" s="83">
        <v>26</v>
      </c>
      <c r="W26" s="113">
        <f>IF(AND(W$1&lt;&gt;$F26,V26&gt;0)=TRUE,1,"")</f>
        <v>1</v>
      </c>
      <c r="X26" s="104">
        <f>IF(V26="",0,(X$4*(101+(1000* LOG(V$4,10) )-(1000*LOG(V26,10)))))</f>
        <v>255.67573988383657</v>
      </c>
      <c r="Y26" s="84">
        <v>3</v>
      </c>
      <c r="Z26" s="102" t="str">
        <f>IF(AND(Z$1&lt;&gt;$F26,Y26&gt;0)=TRUE,1,"")</f>
        <v/>
      </c>
      <c r="AA26" s="18">
        <f>IF(Y26="",0,(AA$4*(101+(1000* LOG(Y$4,10) )-(1000*LOG(Y26,10)))))</f>
        <v>799.97000433601875</v>
      </c>
      <c r="AB26" s="44">
        <v>1055.6457442198553</v>
      </c>
      <c r="AC26" s="114">
        <v>1055.6457442198553</v>
      </c>
      <c r="AD26" s="102" t="s">
        <v>258</v>
      </c>
      <c r="AE26" s="18">
        <v>52.782287210992763</v>
      </c>
      <c r="AF26" s="115">
        <v>1108.428031430848</v>
      </c>
      <c r="AN26" s="84"/>
      <c r="AO26" s="84"/>
      <c r="AP26" s="84"/>
      <c r="AQ26" s="84"/>
      <c r="AR26" s="84"/>
      <c r="AS26" s="84"/>
      <c r="AT26" s="84"/>
      <c r="AU26" s="84"/>
    </row>
    <row r="27" spans="1:47" ht="13" customHeight="1" x14ac:dyDescent="0.15">
      <c r="A27" s="9">
        <v>23</v>
      </c>
      <c r="B27" s="28" t="s">
        <v>231</v>
      </c>
      <c r="C27" s="28" t="s">
        <v>64</v>
      </c>
      <c r="D27" s="18">
        <v>3.1088053653125463</v>
      </c>
      <c r="E27" s="28" t="s">
        <v>21</v>
      </c>
      <c r="F27" s="22">
        <v>2</v>
      </c>
      <c r="G27" s="28" t="s">
        <v>23</v>
      </c>
      <c r="H27" s="22" t="s">
        <v>2</v>
      </c>
      <c r="I27" s="18">
        <f>AF27</f>
        <v>1088.0536531254606</v>
      </c>
      <c r="K27" s="113" t="str">
        <f>IF(AND(K$1&lt;&gt;$F27,J27&gt;0)=TRUE,1,"")</f>
        <v/>
      </c>
      <c r="L27" s="104">
        <f>IF(J27="",0,(L$4*(101+(1000* LOG(J$4,10) )-(1000*LOG(J27,10)))))</f>
        <v>0</v>
      </c>
      <c r="M27" s="84"/>
      <c r="N27" s="102" t="str">
        <f>IF(AND(N$1&lt;&gt;$F27,M27&gt;0)=TRUE,1,"")</f>
        <v/>
      </c>
      <c r="O27" s="18">
        <f>IF(M27="",0,(O$4*(101+(1000* LOG(M$4,10) )-(1000*LOG(M27,10)))))</f>
        <v>0</v>
      </c>
      <c r="P27" s="83">
        <v>7</v>
      </c>
      <c r="Q27" s="113" t="str">
        <f>IF(AND(Q$1&lt;&gt;$F27,P27&gt;0)=TRUE,1,"")</f>
        <v/>
      </c>
      <c r="R27" s="104">
        <f>IF(P27="",0,(R$4*(101+(1000* LOG(P$4,10) )-(1000*LOG(P27,10)))))</f>
        <v>460.02194264166781</v>
      </c>
      <c r="S27" s="84">
        <v>14</v>
      </c>
      <c r="T27" s="102">
        <f>IF(AND(T$1&lt;&gt;$F27,S27&gt;0)=TRUE,1,"")</f>
        <v>1</v>
      </c>
      <c r="U27" s="18">
        <f>IF(S27="",0,(U$4*(101+(1000* LOG(S$4,10) )-(1000*LOG(S27,10)))))</f>
        <v>277.09125905568135</v>
      </c>
      <c r="V27" s="83">
        <v>24</v>
      </c>
      <c r="W27" s="113" t="str">
        <f>IF(AND(W$1&lt;&gt;$F27,V27&gt;0)=TRUE,1,"")</f>
        <v/>
      </c>
      <c r="X27" s="104">
        <f>IF(V27="",0,(X$4*(101+(1000* LOG(V$4,10) )-(1000*LOG(V27,10)))))</f>
        <v>299.12837270785161</v>
      </c>
      <c r="Y27" s="84"/>
      <c r="Z27" s="102" t="str">
        <f>IF(AND(Z$1&lt;&gt;$F27,Y27&gt;0)=TRUE,1,"")</f>
        <v/>
      </c>
      <c r="AA27" s="18">
        <f>IF(Y27="",0,(AA$4*(101+(1000* LOG(Y$4,10) )-(1000*LOG(Y27,10)))))</f>
        <v>0</v>
      </c>
      <c r="AB27" s="44">
        <v>1036.2415744052007</v>
      </c>
      <c r="AC27" s="114">
        <v>1036.2415744052007</v>
      </c>
      <c r="AD27" s="102" t="s">
        <v>258</v>
      </c>
      <c r="AE27" s="18">
        <v>51.81207872026004</v>
      </c>
      <c r="AF27" s="115">
        <v>1088.0536531254606</v>
      </c>
      <c r="AN27" s="84"/>
      <c r="AO27" s="84"/>
      <c r="AP27" s="84"/>
      <c r="AQ27" s="84"/>
      <c r="AR27" s="84"/>
      <c r="AS27" s="84"/>
      <c r="AT27" s="84"/>
      <c r="AU27" s="84"/>
    </row>
    <row r="28" spans="1:47" ht="13" customHeight="1" x14ac:dyDescent="0.15">
      <c r="A28" s="9">
        <v>24</v>
      </c>
      <c r="B28" s="28" t="s">
        <v>232</v>
      </c>
      <c r="C28" s="28" t="s">
        <v>53</v>
      </c>
      <c r="D28" s="18">
        <v>2.1085692891634182</v>
      </c>
      <c r="E28" s="28" t="s">
        <v>16</v>
      </c>
      <c r="F28" s="22">
        <v>1</v>
      </c>
      <c r="G28" s="28" t="s">
        <v>24</v>
      </c>
      <c r="H28" s="22" t="s">
        <v>2</v>
      </c>
      <c r="I28" s="18">
        <f>AF28</f>
        <v>1085.6928916341842</v>
      </c>
      <c r="K28" s="113" t="str">
        <f>IF(AND(K$1&lt;&gt;$F28,J28&gt;0)=TRUE,1,"")</f>
        <v/>
      </c>
      <c r="L28" s="104">
        <f>IF(J28="",0,(L$4*(101+(1000* LOG(J$4,10) )-(1000*LOG(J28,10)))))</f>
        <v>0</v>
      </c>
      <c r="M28" s="84">
        <v>14</v>
      </c>
      <c r="N28" s="102" t="str">
        <f>IF(AND(N$1&lt;&gt;$F28,M28&gt;0)=TRUE,1,"")</f>
        <v/>
      </c>
      <c r="O28" s="18">
        <f>IF(M28="",0,(O$4*(101+(1000* LOG(M$4,10) )-(1000*LOG(M28,10)))))</f>
        <v>402.02999566398125</v>
      </c>
      <c r="Q28" s="113" t="str">
        <f>IF(AND(Q$1&lt;&gt;$F28,P28&gt;0)=TRUE,1,"")</f>
        <v/>
      </c>
      <c r="R28" s="104">
        <f>IF(P28="",0,(R$4*(101+(1000* LOG(P$4,10) )-(1000*LOG(P28,10)))))</f>
        <v>0</v>
      </c>
      <c r="S28" s="84"/>
      <c r="T28" s="102" t="str">
        <f>IF(AND(T$1&lt;&gt;$F28,S28&gt;0)=TRUE,1,"")</f>
        <v/>
      </c>
      <c r="U28" s="18">
        <f>IF(S28="",0,(U$4*(101+(1000* LOG(S$4,10) )-(1000*LOG(S28,10)))))</f>
        <v>0</v>
      </c>
      <c r="V28" s="83">
        <v>13</v>
      </c>
      <c r="W28" s="113">
        <f>IF(AND(W$1&lt;&gt;$F28,V28&gt;0)=TRUE,1,"")</f>
        <v>1</v>
      </c>
      <c r="X28" s="104">
        <f>IF(V28="",0,(X$4*(101+(1000* LOG(V$4,10) )-(1000*LOG(V28,10)))))</f>
        <v>631.96323446381314</v>
      </c>
      <c r="Y28" s="84"/>
      <c r="Z28" s="102" t="str">
        <f>IF(AND(Z$1&lt;&gt;$F28,Y28&gt;0)=TRUE,1,"")</f>
        <v/>
      </c>
      <c r="AA28" s="18">
        <f>IF(Y28="",0,(AA$4*(101+(1000* LOG(Y$4,10) )-(1000*LOG(Y28,10)))))</f>
        <v>0</v>
      </c>
      <c r="AB28" s="44">
        <v>1033.9932301277945</v>
      </c>
      <c r="AC28" s="114">
        <v>1033.9932301277945</v>
      </c>
      <c r="AD28" s="102" t="s">
        <v>258</v>
      </c>
      <c r="AE28" s="18">
        <v>51.699661506389731</v>
      </c>
      <c r="AF28" s="115">
        <v>1085.6928916341842</v>
      </c>
      <c r="AN28" s="84"/>
      <c r="AO28" s="84"/>
      <c r="AP28" s="84"/>
      <c r="AQ28" s="84"/>
      <c r="AR28" s="84"/>
      <c r="AS28" s="84"/>
      <c r="AT28" s="84"/>
      <c r="AU28" s="84"/>
    </row>
    <row r="29" spans="1:47" ht="13" customHeight="1" x14ac:dyDescent="0.15">
      <c r="A29" s="9">
        <v>25</v>
      </c>
      <c r="B29" s="28" t="s">
        <v>233</v>
      </c>
      <c r="C29" s="28" t="s">
        <v>181</v>
      </c>
      <c r="D29" s="18">
        <v>1.1071036776622556</v>
      </c>
      <c r="E29" s="28" t="s">
        <v>16</v>
      </c>
      <c r="F29" s="22">
        <v>1</v>
      </c>
      <c r="G29" s="28" t="s">
        <v>24</v>
      </c>
      <c r="H29" s="22" t="s">
        <v>2</v>
      </c>
      <c r="I29" s="18">
        <f>AF29</f>
        <v>1071.0367766225565</v>
      </c>
      <c r="K29" s="113" t="str">
        <f>IF(AND(K$1&lt;&gt;$F29,J29&gt;0)=TRUE,1,"")</f>
        <v/>
      </c>
      <c r="L29" s="104">
        <f>IF(J29="",0,(L$4*(101+(1000* LOG(J$4,10) )-(1000*LOG(J29,10)))))</f>
        <v>0</v>
      </c>
      <c r="M29" s="84">
        <v>3</v>
      </c>
      <c r="N29" s="102" t="str">
        <f>IF(AND(N$1&lt;&gt;$F29,M29&gt;0)=TRUE,1,"")</f>
        <v/>
      </c>
      <c r="O29" s="18">
        <f>IF(M29="",0,(O$4*(101+(1000* LOG(M$4,10) )-(1000*LOG(M29,10)))))</f>
        <v>1071.0367766225565</v>
      </c>
      <c r="Q29" s="113" t="str">
        <f>IF(AND(Q$1&lt;&gt;$F29,P29&gt;0)=TRUE,1,"")</f>
        <v/>
      </c>
      <c r="R29" s="104">
        <f>IF(P29="",0,(R$4*(101+(1000* LOG(P$4,10) )-(1000*LOG(P29,10)))))</f>
        <v>0</v>
      </c>
      <c r="S29" s="84"/>
      <c r="T29" s="102" t="str">
        <f>IF(AND(T$1&lt;&gt;$F29,S29&gt;0)=TRUE,1,"")</f>
        <v/>
      </c>
      <c r="U29" s="18">
        <f>IF(S29="",0,(U$4*(101+(1000* LOG(S$4,10) )-(1000*LOG(S29,10)))))</f>
        <v>0</v>
      </c>
      <c r="W29" s="113" t="str">
        <f>IF(AND(W$1&lt;&gt;$F29,V29&gt;0)=TRUE,1,"")</f>
        <v/>
      </c>
      <c r="X29" s="104">
        <f>IF(V29="",0,(X$4*(101+(1000* LOG(V$4,10) )-(1000*LOG(V29,10)))))</f>
        <v>0</v>
      </c>
      <c r="Y29" s="84"/>
      <c r="Z29" s="102" t="str">
        <f>IF(AND(Z$1&lt;&gt;$F29,Y29&gt;0)=TRUE,1,"")</f>
        <v/>
      </c>
      <c r="AA29" s="18">
        <f>IF(Y29="",0,(AA$4*(101+(1000* LOG(Y$4,10) )-(1000*LOG(Y29,10)))))</f>
        <v>0</v>
      </c>
      <c r="AB29" s="44">
        <v>1071.0367766225565</v>
      </c>
      <c r="AC29" s="114">
        <v>1071.0367766225565</v>
      </c>
      <c r="AD29" s="102" t="s">
        <v>30</v>
      </c>
      <c r="AE29" s="18">
        <v>0</v>
      </c>
      <c r="AF29" s="115">
        <v>1071.0367766225565</v>
      </c>
      <c r="AN29" s="84"/>
      <c r="AO29" s="84"/>
      <c r="AP29" s="84"/>
      <c r="AQ29" s="84"/>
      <c r="AR29" s="84"/>
      <c r="AS29" s="84"/>
      <c r="AT29" s="84"/>
      <c r="AU29" s="84"/>
    </row>
    <row r="30" spans="1:47" ht="13" customHeight="1" x14ac:dyDescent="0.15">
      <c r="A30" s="9">
        <v>26</v>
      </c>
      <c r="B30" s="28" t="s">
        <v>234</v>
      </c>
      <c r="C30" s="28" t="s">
        <v>78</v>
      </c>
      <c r="D30" s="18">
        <v>1.0946098040014256</v>
      </c>
      <c r="E30" s="28" t="s">
        <v>16</v>
      </c>
      <c r="F30" s="22">
        <v>1</v>
      </c>
      <c r="G30" s="28" t="s">
        <v>24</v>
      </c>
      <c r="H30" s="22" t="s">
        <v>2</v>
      </c>
      <c r="I30" s="18">
        <f>AF30</f>
        <v>946.09804001425664</v>
      </c>
      <c r="K30" s="113" t="str">
        <f>IF(AND(K$1&lt;&gt;$F30,J30&gt;0)=TRUE,1,"")</f>
        <v/>
      </c>
      <c r="L30" s="104">
        <f>IF(J30="",0,(L$4*(101+(1000* LOG(J$4,10) )-(1000*LOG(J30,10)))))</f>
        <v>0</v>
      </c>
      <c r="M30" s="84">
        <v>4</v>
      </c>
      <c r="N30" s="102" t="str">
        <f>IF(AND(N$1&lt;&gt;$F30,M30&gt;0)=TRUE,1,"")</f>
        <v/>
      </c>
      <c r="O30" s="18">
        <f>IF(M30="",0,(O$4*(101+(1000* LOG(M$4,10) )-(1000*LOG(M30,10)))))</f>
        <v>946.09804001425664</v>
      </c>
      <c r="Q30" s="113" t="str">
        <f>IF(AND(Q$1&lt;&gt;$F30,P30&gt;0)=TRUE,1,"")</f>
        <v/>
      </c>
      <c r="R30" s="104">
        <f>IF(P30="",0,(R$4*(101+(1000* LOG(P$4,10) )-(1000*LOG(P30,10)))))</f>
        <v>0</v>
      </c>
      <c r="S30" s="84"/>
      <c r="T30" s="102" t="str">
        <f>IF(AND(T$1&lt;&gt;$F30,S30&gt;0)=TRUE,1,"")</f>
        <v/>
      </c>
      <c r="U30" s="18">
        <f>IF(S30="",0,(U$4*(101+(1000* LOG(S$4,10) )-(1000*LOG(S30,10)))))</f>
        <v>0</v>
      </c>
      <c r="W30" s="113" t="str">
        <f>IF(AND(W$1&lt;&gt;$F30,V30&gt;0)=TRUE,1,"")</f>
        <v/>
      </c>
      <c r="X30" s="104">
        <f>IF(V30="",0,(X$4*(101+(1000* LOG(V$4,10) )-(1000*LOG(V30,10)))))</f>
        <v>0</v>
      </c>
      <c r="Y30" s="84"/>
      <c r="Z30" s="102" t="str">
        <f>IF(AND(Z$1&lt;&gt;$F30,Y30&gt;0)=TRUE,1,"")</f>
        <v/>
      </c>
      <c r="AA30" s="18">
        <f>IF(Y30="",0,(AA$4*(101+(1000* LOG(Y$4,10) )-(1000*LOG(Y30,10)))))</f>
        <v>0</v>
      </c>
      <c r="AB30" s="44">
        <v>946.09804001425664</v>
      </c>
      <c r="AC30" s="114">
        <v>946.09804001425664</v>
      </c>
      <c r="AD30" s="102" t="s">
        <v>30</v>
      </c>
      <c r="AE30" s="18">
        <v>0</v>
      </c>
      <c r="AF30" s="115">
        <v>946.09804001425664</v>
      </c>
      <c r="AN30" s="84"/>
      <c r="AO30" s="84"/>
      <c r="AP30" s="84"/>
      <c r="AQ30" s="84"/>
      <c r="AR30" s="84"/>
      <c r="AS30" s="84"/>
      <c r="AT30" s="84"/>
      <c r="AU30" s="84"/>
    </row>
    <row r="31" spans="1:47" ht="13" customHeight="1" x14ac:dyDescent="0.15">
      <c r="A31" s="9">
        <v>27</v>
      </c>
      <c r="B31" s="28" t="s">
        <v>209</v>
      </c>
      <c r="C31" s="28" t="s">
        <v>89</v>
      </c>
      <c r="D31" s="18">
        <v>2.0911565776835221</v>
      </c>
      <c r="E31" s="28" t="s">
        <v>21</v>
      </c>
      <c r="F31" s="22">
        <v>2</v>
      </c>
      <c r="G31" s="28" t="s">
        <v>23</v>
      </c>
      <c r="H31" s="22" t="s">
        <v>2</v>
      </c>
      <c r="I31" s="18">
        <f>AF31</f>
        <v>911.56577683522153</v>
      </c>
      <c r="K31" s="113" t="str">
        <f>IF(AND(K$1&lt;&gt;$F31,J31&gt;0)=TRUE,1,"")</f>
        <v/>
      </c>
      <c r="L31" s="104">
        <f>IF(J31="",0,(L$4*(101+(1000* LOG(J$4,10) )-(1000*LOG(J31,10)))))</f>
        <v>0</v>
      </c>
      <c r="M31" s="84"/>
      <c r="N31" s="102" t="str">
        <f>IF(AND(N$1&lt;&gt;$F31,M31&gt;0)=TRUE,1,"")</f>
        <v/>
      </c>
      <c r="O31" s="18">
        <f>IF(M31="",0,(O$4*(101+(1000* LOG(M$4,10) )-(1000*LOG(M31,10)))))</f>
        <v>0</v>
      </c>
      <c r="Q31" s="113" t="str">
        <f>IF(AND(Q$1&lt;&gt;$F31,P31&gt;0)=TRUE,1,"")</f>
        <v/>
      </c>
      <c r="R31" s="104">
        <f>IF(P31="",0,(R$4*(101+(1000* LOG(P$4,10) )-(1000*LOG(P31,10)))))</f>
        <v>0</v>
      </c>
      <c r="S31" s="84">
        <v>11</v>
      </c>
      <c r="T31" s="102">
        <f>IF(AND(T$1&lt;&gt;$F31,S31&gt;0)=TRUE,1,"")</f>
        <v>1</v>
      </c>
      <c r="U31" s="18">
        <f>IF(S31="",0,(U$4*(101+(1000* LOG(S$4,10) )-(1000*LOG(S31,10)))))</f>
        <v>381.82660957569419</v>
      </c>
      <c r="V31" s="83">
        <v>17</v>
      </c>
      <c r="W31" s="113" t="str">
        <f>IF(AND(W$1&lt;&gt;$F31,V31&gt;0)=TRUE,1,"")</f>
        <v/>
      </c>
      <c r="X31" s="104">
        <f>IF(V31="",0,(X$4*(101+(1000* LOG(V$4,10) )-(1000*LOG(V31,10)))))</f>
        <v>486.33127312451677</v>
      </c>
      <c r="Y31" s="84"/>
      <c r="Z31" s="102" t="str">
        <f>IF(AND(Z$1&lt;&gt;$F31,Y31&gt;0)=TRUE,1,"")</f>
        <v/>
      </c>
      <c r="AA31" s="18">
        <f>IF(Y31="",0,(AA$4*(101+(1000* LOG(Y$4,10) )-(1000*LOG(Y31,10)))))</f>
        <v>0</v>
      </c>
      <c r="AB31" s="44">
        <v>868.15788270021096</v>
      </c>
      <c r="AC31" s="114">
        <v>868.15788270021096</v>
      </c>
      <c r="AD31" s="102" t="s">
        <v>258</v>
      </c>
      <c r="AE31" s="18">
        <v>43.407894135010551</v>
      </c>
      <c r="AF31" s="115">
        <v>911.56577683522153</v>
      </c>
      <c r="AN31" s="84"/>
      <c r="AO31" s="84"/>
      <c r="AP31" s="84"/>
      <c r="AQ31" s="84"/>
      <c r="AR31" s="84"/>
      <c r="AS31" s="84"/>
      <c r="AT31" s="84"/>
      <c r="AU31" s="84"/>
    </row>
    <row r="32" spans="1:47" ht="13" customHeight="1" x14ac:dyDescent="0.15">
      <c r="A32" s="9">
        <v>28</v>
      </c>
      <c r="B32" s="28" t="s">
        <v>215</v>
      </c>
      <c r="C32" s="28" t="s">
        <v>55</v>
      </c>
      <c r="D32" s="18">
        <v>3.0888950557418382</v>
      </c>
      <c r="E32" s="28" t="s">
        <v>22</v>
      </c>
      <c r="F32" s="22">
        <v>1</v>
      </c>
      <c r="G32" s="28" t="s">
        <v>23</v>
      </c>
      <c r="H32" s="22" t="s">
        <v>2</v>
      </c>
      <c r="I32" s="18">
        <f>AF32</f>
        <v>888.95055741838303</v>
      </c>
      <c r="K32" s="113" t="str">
        <f>IF(AND(K$1&lt;&gt;$F32,J32&gt;0)=TRUE,1,"")</f>
        <v/>
      </c>
      <c r="L32" s="104">
        <f>IF(J32="",0,(L$4*(101+(1000* LOG(J$4,10) )-(1000*LOG(J32,10)))))</f>
        <v>0</v>
      </c>
      <c r="M32" s="84"/>
      <c r="N32" s="102" t="str">
        <f>IF(AND(N$1&lt;&gt;$F32,M32&gt;0)=TRUE,1,"")</f>
        <v/>
      </c>
      <c r="O32" s="18">
        <f>IF(M32="",0,(O$4*(101+(1000* LOG(M$4,10) )-(1000*LOG(M32,10)))))</f>
        <v>0</v>
      </c>
      <c r="Q32" s="113" t="str">
        <f>IF(AND(Q$1&lt;&gt;$F32,P32&gt;0)=TRUE,1,"")</f>
        <v/>
      </c>
      <c r="R32" s="104">
        <f>IF(P32="",0,(R$4*(101+(1000* LOG(P$4,10) )-(1000*LOG(P32,10)))))</f>
        <v>0</v>
      </c>
      <c r="S32" s="84">
        <v>12</v>
      </c>
      <c r="T32" s="102">
        <f>IF(AND(T$1&lt;&gt;$F32,S32&gt;0)=TRUE,1,"")</f>
        <v>1</v>
      </c>
      <c r="U32" s="18">
        <f>IF(S32="",0,(U$4*(101+(1000* LOG(S$4,10) )-(1000*LOG(S32,10)))))</f>
        <v>344.03804868629436</v>
      </c>
      <c r="V32" s="83">
        <v>21</v>
      </c>
      <c r="W32" s="113">
        <f>IF(AND(W$1&lt;&gt;$F32,V32&gt;0)=TRUE,1,"")</f>
        <v>1</v>
      </c>
      <c r="X32" s="104">
        <f>IF(V32="",0,(X$4*(101+(1000* LOG(V$4,10) )-(1000*LOG(V32,10)))))</f>
        <v>371.61830642996023</v>
      </c>
      <c r="Y32" s="84">
        <v>14</v>
      </c>
      <c r="Z32" s="102" t="str">
        <f>IF(AND(Z$1&lt;&gt;$F32,Y32&gt;0)=TRUE,1,"")</f>
        <v/>
      </c>
      <c r="AA32" s="18">
        <f>IF(Y32="",0,(AA$4*(101+(1000* LOG(Y$4,10) )-(1000*LOG(Y32,10)))))</f>
        <v>130.96322337744346</v>
      </c>
      <c r="AB32" s="44">
        <v>846.6195784936981</v>
      </c>
      <c r="AC32" s="114">
        <v>846.6195784936981</v>
      </c>
      <c r="AD32" s="102" t="s">
        <v>258</v>
      </c>
      <c r="AE32" s="18">
        <v>42.330978924684906</v>
      </c>
      <c r="AF32" s="115">
        <v>888.95055741838303</v>
      </c>
      <c r="AN32" s="84"/>
      <c r="AO32" s="84"/>
      <c r="AP32" s="84"/>
      <c r="AQ32" s="84"/>
      <c r="AR32" s="84"/>
      <c r="AS32" s="84"/>
      <c r="AT32" s="84"/>
      <c r="AU32" s="84"/>
    </row>
    <row r="33" spans="1:47" ht="13" customHeight="1" x14ac:dyDescent="0.15">
      <c r="A33" s="9">
        <v>29</v>
      </c>
      <c r="B33" s="28" t="s">
        <v>66</v>
      </c>
      <c r="C33" s="28" t="s">
        <v>67</v>
      </c>
      <c r="D33" s="18">
        <v>2.086205193830565</v>
      </c>
      <c r="E33" s="28" t="s">
        <v>19</v>
      </c>
      <c r="F33" s="22">
        <v>2</v>
      </c>
      <c r="G33" s="28" t="s">
        <v>24</v>
      </c>
      <c r="H33" s="22" t="s">
        <v>2</v>
      </c>
      <c r="I33" s="18">
        <f>AF33</f>
        <v>862.05193830564917</v>
      </c>
      <c r="J33" s="83">
        <v>14</v>
      </c>
      <c r="K33" s="113" t="str">
        <f>IF(AND(K$1&lt;&gt;$F33,J33&gt;0)=TRUE,1,"")</f>
        <v/>
      </c>
      <c r="L33" s="104">
        <f>IF(J33="",0,(L$4*(101+(1000* LOG(J$4,10) )-(1000*LOG(J33,10)))))</f>
        <v>158.99194697768689</v>
      </c>
      <c r="M33" s="84"/>
      <c r="N33" s="102" t="str">
        <f>IF(AND(N$1&lt;&gt;$F33,M33&gt;0)=TRUE,1,"")</f>
        <v/>
      </c>
      <c r="O33" s="18">
        <f>IF(M33="",0,(O$4*(101+(1000* LOG(M$4,10) )-(1000*LOG(M33,10)))))</f>
        <v>0</v>
      </c>
      <c r="P33" s="83">
        <v>4</v>
      </c>
      <c r="Q33" s="113" t="str">
        <f>IF(AND(Q$1&lt;&gt;$F33,P33&gt;0)=TRUE,1,"")</f>
        <v/>
      </c>
      <c r="R33" s="104">
        <f>IF(P33="",0,(R$4*(101+(1000* LOG(P$4,10) )-(1000*LOG(P33,10)))))</f>
        <v>703.05999132796228</v>
      </c>
      <c r="S33" s="84"/>
      <c r="T33" s="102" t="str">
        <f>IF(AND(T$1&lt;&gt;$F33,S33&gt;0)=TRUE,1,"")</f>
        <v/>
      </c>
      <c r="U33" s="18">
        <f>IF(S33="",0,(U$4*(101+(1000* LOG(S$4,10) )-(1000*LOG(S33,10)))))</f>
        <v>0</v>
      </c>
      <c r="W33" s="113" t="str">
        <f>IF(AND(W$1&lt;&gt;$F33,V33&gt;0)=TRUE,1,"")</f>
        <v/>
      </c>
      <c r="X33" s="104">
        <f>IF(V33="",0,(X$4*(101+(1000* LOG(V$4,10) )-(1000*LOG(V33,10)))))</f>
        <v>0</v>
      </c>
      <c r="Y33" s="84"/>
      <c r="Z33" s="102" t="str">
        <f>IF(AND(Z$1&lt;&gt;$F33,Y33&gt;0)=TRUE,1,"")</f>
        <v/>
      </c>
      <c r="AA33" s="18">
        <f>IF(Y33="",0,(AA$4*(101+(1000* LOG(Y$4,10) )-(1000*LOG(Y33,10)))))</f>
        <v>0</v>
      </c>
      <c r="AB33" s="44">
        <v>862.05193830564917</v>
      </c>
      <c r="AC33" s="114">
        <v>862.05193830564917</v>
      </c>
      <c r="AD33" s="102" t="s">
        <v>30</v>
      </c>
      <c r="AE33" s="18">
        <v>0</v>
      </c>
      <c r="AF33" s="115">
        <v>862.05193830564917</v>
      </c>
      <c r="AN33" s="84"/>
      <c r="AO33" s="84"/>
      <c r="AP33" s="84"/>
      <c r="AQ33" s="84"/>
      <c r="AR33" s="84"/>
      <c r="AS33" s="84"/>
      <c r="AT33" s="84"/>
      <c r="AU33" s="84"/>
    </row>
    <row r="34" spans="1:47" ht="13" customHeight="1" x14ac:dyDescent="0.15">
      <c r="A34" s="9">
        <v>30</v>
      </c>
      <c r="B34" s="28" t="s">
        <v>235</v>
      </c>
      <c r="C34" s="28" t="s">
        <v>81</v>
      </c>
      <c r="D34" s="18">
        <v>1.0758784146819558</v>
      </c>
      <c r="E34" s="28" t="s">
        <v>16</v>
      </c>
      <c r="F34" s="22">
        <v>1</v>
      </c>
      <c r="G34" s="28" t="s">
        <v>24</v>
      </c>
      <c r="H34" s="22" t="s">
        <v>2</v>
      </c>
      <c r="I34" s="18">
        <f>AF34</f>
        <v>758.7841468195569</v>
      </c>
      <c r="K34" s="113" t="str">
        <f>IF(AND(K$1&lt;&gt;$F34,J34&gt;0)=TRUE,1,"")</f>
        <v/>
      </c>
      <c r="L34" s="104">
        <f>IF(J34="",0,(L$4*(101+(1000* LOG(J$4,10) )-(1000*LOG(J34,10)))))</f>
        <v>0</v>
      </c>
      <c r="M34" s="84"/>
      <c r="N34" s="102" t="str">
        <f>IF(AND(N$1&lt;&gt;$F34,M34&gt;0)=TRUE,1,"")</f>
        <v/>
      </c>
      <c r="O34" s="18">
        <f>IF(M34="",0,(O$4*(101+(1000* LOG(M$4,10) )-(1000*LOG(M34,10)))))</f>
        <v>0</v>
      </c>
      <c r="Q34" s="113" t="str">
        <f>IF(AND(Q$1&lt;&gt;$F34,P34&gt;0)=TRUE,1,"")</f>
        <v/>
      </c>
      <c r="R34" s="104">
        <f>IF(P34="",0,(R$4*(101+(1000* LOG(P$4,10) )-(1000*LOG(P34,10)))))</f>
        <v>0</v>
      </c>
      <c r="S34" s="84"/>
      <c r="T34" s="102" t="str">
        <f>IF(AND(T$1&lt;&gt;$F34,S34&gt;0)=TRUE,1,"")</f>
        <v/>
      </c>
      <c r="U34" s="18">
        <f>IF(S34="",0,(U$4*(101+(1000* LOG(S$4,10) )-(1000*LOG(S34,10)))))</f>
        <v>0</v>
      </c>
      <c r="V34" s="83">
        <v>11</v>
      </c>
      <c r="W34" s="113">
        <f>IF(AND(W$1&lt;&gt;$F34,V34&gt;0)=TRUE,1,"")</f>
        <v>1</v>
      </c>
      <c r="X34" s="104">
        <f>IF(V34="",0,(X$4*(101+(1000* LOG(V$4,10) )-(1000*LOG(V34,10)))))</f>
        <v>722.65156839957797</v>
      </c>
      <c r="Y34" s="84"/>
      <c r="Z34" s="102" t="str">
        <f>IF(AND(Z$1&lt;&gt;$F34,Y34&gt;0)=TRUE,1,"")</f>
        <v/>
      </c>
      <c r="AA34" s="18">
        <f>IF(Y34="",0,(AA$4*(101+(1000* LOG(Y$4,10) )-(1000*LOG(Y34,10)))))</f>
        <v>0</v>
      </c>
      <c r="AB34" s="44">
        <v>722.65156839957797</v>
      </c>
      <c r="AC34" s="114">
        <v>722.65156839957797</v>
      </c>
      <c r="AD34" s="102" t="s">
        <v>258</v>
      </c>
      <c r="AE34" s="18">
        <v>36.132578419978898</v>
      </c>
      <c r="AF34" s="115">
        <v>758.7841468195569</v>
      </c>
      <c r="AN34" s="84"/>
      <c r="AO34" s="84"/>
      <c r="AP34" s="84"/>
      <c r="AQ34" s="84"/>
      <c r="AR34" s="84"/>
      <c r="AS34" s="84"/>
      <c r="AT34" s="84"/>
      <c r="AU34" s="84"/>
    </row>
    <row r="35" spans="1:47" ht="13" customHeight="1" x14ac:dyDescent="0.15">
      <c r="A35" s="9">
        <v>31</v>
      </c>
      <c r="B35" s="28" t="s">
        <v>236</v>
      </c>
      <c r="C35" s="28" t="s">
        <v>46</v>
      </c>
      <c r="D35" s="18">
        <v>1.0709186660652219</v>
      </c>
      <c r="E35" s="28" t="s">
        <v>16</v>
      </c>
      <c r="F35" s="22">
        <v>1</v>
      </c>
      <c r="G35" s="28" t="s">
        <v>24</v>
      </c>
      <c r="H35" s="22" t="s">
        <v>2</v>
      </c>
      <c r="I35" s="18">
        <f>AF35</f>
        <v>709.18666065221964</v>
      </c>
      <c r="K35" s="113" t="str">
        <f>IF(AND(K$1&lt;&gt;$F35,J35&gt;0)=TRUE,1,"")</f>
        <v/>
      </c>
      <c r="L35" s="104">
        <f>IF(J35="",0,(L$4*(101+(1000* LOG(J$4,10) )-(1000*LOG(J35,10)))))</f>
        <v>0</v>
      </c>
      <c r="M35" s="84"/>
      <c r="N35" s="102" t="str">
        <f>IF(AND(N$1&lt;&gt;$F35,M35&gt;0)=TRUE,1,"")</f>
        <v/>
      </c>
      <c r="O35" s="18">
        <f>IF(M35="",0,(O$4*(101+(1000* LOG(M$4,10) )-(1000*LOG(M35,10)))))</f>
        <v>0</v>
      </c>
      <c r="Q35" s="113" t="str">
        <f>IF(AND(Q$1&lt;&gt;$F35,P35&gt;0)=TRUE,1,"")</f>
        <v/>
      </c>
      <c r="R35" s="104">
        <f>IF(P35="",0,(R$4*(101+(1000* LOG(P$4,10) )-(1000*LOG(P35,10)))))</f>
        <v>0</v>
      </c>
      <c r="S35" s="84"/>
      <c r="T35" s="102" t="str">
        <f>IF(AND(T$1&lt;&gt;$F35,S35&gt;0)=TRUE,1,"")</f>
        <v/>
      </c>
      <c r="U35" s="18">
        <f>IF(S35="",0,(U$4*(101+(1000* LOG(S$4,10) )-(1000*LOG(S35,10)))))</f>
        <v>0</v>
      </c>
      <c r="V35" s="83">
        <v>12</v>
      </c>
      <c r="W35" s="113">
        <f>IF(AND(W$1&lt;&gt;$F35,V35&gt;0)=TRUE,1,"")</f>
        <v>1</v>
      </c>
      <c r="X35" s="104">
        <f>IF(V35="",0,(X$4*(101+(1000* LOG(V$4,10) )-(1000*LOG(V35,10)))))</f>
        <v>675.41586728782818</v>
      </c>
      <c r="Y35" s="84"/>
      <c r="Z35" s="102" t="str">
        <f>IF(AND(Z$1&lt;&gt;$F35,Y35&gt;0)=TRUE,1,"")</f>
        <v/>
      </c>
      <c r="AA35" s="18">
        <f>IF(Y35="",0,(AA$4*(101+(1000* LOG(Y$4,10) )-(1000*LOG(Y35,10)))))</f>
        <v>0</v>
      </c>
      <c r="AB35" s="44">
        <v>675.41586728782818</v>
      </c>
      <c r="AC35" s="114">
        <v>675.41586728782818</v>
      </c>
      <c r="AD35" s="102" t="s">
        <v>258</v>
      </c>
      <c r="AE35" s="18">
        <v>33.770793364391409</v>
      </c>
      <c r="AF35" s="115">
        <v>709.18666065221964</v>
      </c>
      <c r="AN35" s="84"/>
      <c r="AO35" s="84"/>
      <c r="AP35" s="84"/>
      <c r="AQ35" s="84"/>
      <c r="AR35" s="84"/>
      <c r="AS35" s="84"/>
      <c r="AT35" s="84"/>
      <c r="AU35" s="84"/>
    </row>
    <row r="36" spans="1:47" ht="13" customHeight="1" x14ac:dyDescent="0.15">
      <c r="A36" s="9">
        <v>32</v>
      </c>
      <c r="B36" s="28" t="s">
        <v>237</v>
      </c>
      <c r="C36" s="28" t="s">
        <v>35</v>
      </c>
      <c r="D36" s="18">
        <v>1.0548158031342219</v>
      </c>
      <c r="E36" s="28" t="s">
        <v>16</v>
      </c>
      <c r="F36" s="22">
        <v>1</v>
      </c>
      <c r="G36" s="28" t="s">
        <v>24</v>
      </c>
      <c r="H36" s="22" t="s">
        <v>2</v>
      </c>
      <c r="I36" s="18">
        <f>AF36</f>
        <v>548.15803134221892</v>
      </c>
      <c r="K36" s="113" t="str">
        <f>IF(AND(K$1&lt;&gt;$F36,J36&gt;0)=TRUE,1,"")</f>
        <v/>
      </c>
      <c r="L36" s="104">
        <f>IF(J36="",0,(L$4*(101+(1000* LOG(J$4,10) )-(1000*LOG(J36,10)))))</f>
        <v>0</v>
      </c>
      <c r="M36" s="84">
        <v>10</v>
      </c>
      <c r="N36" s="102" t="str">
        <f>IF(AND(N$1&lt;&gt;$F36,M36&gt;0)=TRUE,1,"")</f>
        <v/>
      </c>
      <c r="O36" s="18">
        <f>IF(M36="",0,(O$4*(101+(1000* LOG(M$4,10) )-(1000*LOG(M36,10)))))</f>
        <v>548.15803134221892</v>
      </c>
      <c r="Q36" s="113" t="str">
        <f>IF(AND(Q$1&lt;&gt;$F36,P36&gt;0)=TRUE,1,"")</f>
        <v/>
      </c>
      <c r="R36" s="104">
        <f>IF(P36="",0,(R$4*(101+(1000* LOG(P$4,10) )-(1000*LOG(P36,10)))))</f>
        <v>0</v>
      </c>
      <c r="S36" s="84"/>
      <c r="T36" s="102" t="str">
        <f>IF(AND(T$1&lt;&gt;$F36,S36&gt;0)=TRUE,1,"")</f>
        <v/>
      </c>
      <c r="U36" s="18">
        <f>IF(S36="",0,(U$4*(101+(1000* LOG(S$4,10) )-(1000*LOG(S36,10)))))</f>
        <v>0</v>
      </c>
      <c r="W36" s="113" t="str">
        <f>IF(AND(W$1&lt;&gt;$F36,V36&gt;0)=TRUE,1,"")</f>
        <v/>
      </c>
      <c r="X36" s="104">
        <f>IF(V36="",0,(X$4*(101+(1000* LOG(V$4,10) )-(1000*LOG(V36,10)))))</f>
        <v>0</v>
      </c>
      <c r="Y36" s="84"/>
      <c r="Z36" s="102" t="str">
        <f>IF(AND(Z$1&lt;&gt;$F36,Y36&gt;0)=TRUE,1,"")</f>
        <v/>
      </c>
      <c r="AA36" s="18">
        <f>IF(Y36="",0,(AA$4*(101+(1000* LOG(Y$4,10) )-(1000*LOG(Y36,10)))))</f>
        <v>0</v>
      </c>
      <c r="AB36" s="44">
        <v>548.15803134221892</v>
      </c>
      <c r="AC36" s="114">
        <v>548.15803134221892</v>
      </c>
      <c r="AD36" s="102" t="s">
        <v>30</v>
      </c>
      <c r="AE36" s="18">
        <v>0</v>
      </c>
      <c r="AF36" s="115">
        <v>548.15803134221892</v>
      </c>
      <c r="AN36" s="84"/>
      <c r="AO36" s="84"/>
      <c r="AP36" s="84"/>
      <c r="AQ36" s="84"/>
      <c r="AR36" s="84"/>
      <c r="AS36" s="84"/>
      <c r="AT36" s="84"/>
      <c r="AU36" s="84"/>
    </row>
    <row r="37" spans="1:47" ht="13" customHeight="1" x14ac:dyDescent="0.15">
      <c r="A37" s="9" t="s">
        <v>2</v>
      </c>
      <c r="B37" s="28" t="s">
        <v>43</v>
      </c>
      <c r="C37" s="28" t="s">
        <v>44</v>
      </c>
      <c r="D37" s="18">
        <v>1.0545204568853825</v>
      </c>
      <c r="E37" s="28" t="s">
        <v>42</v>
      </c>
      <c r="F37" s="22">
        <v>3</v>
      </c>
      <c r="G37" s="28" t="s">
        <v>24</v>
      </c>
      <c r="H37" s="22" t="e">
        <v>#N/A</v>
      </c>
      <c r="I37" s="18">
        <f>AF37</f>
        <v>545.20456885382589</v>
      </c>
      <c r="K37" s="113" t="str">
        <f>IF(AND(K$1&lt;&gt;$F37,J37&gt;0)=TRUE,1,"")</f>
        <v/>
      </c>
      <c r="L37" s="104">
        <f>IF(J37="",0,(L$4*(101+(1000* LOG(J$4,10) )-(1000*LOG(J37,10)))))</f>
        <v>0</v>
      </c>
      <c r="M37" s="84"/>
      <c r="N37" s="102" t="str">
        <f>IF(AND(N$1&lt;&gt;$F37,M37&gt;0)=TRUE,1,"")</f>
        <v/>
      </c>
      <c r="O37" s="18">
        <f>IF(M37="",0,(O$4*(101+(1000* LOG(M$4,10) )-(1000*LOG(M37,10)))))</f>
        <v>0</v>
      </c>
      <c r="Q37" s="113" t="str">
        <f>IF(AND(Q$1&lt;&gt;$F37,P37&gt;0)=TRUE,1,"")</f>
        <v/>
      </c>
      <c r="R37" s="104">
        <f>IF(P37="",0,(R$4*(101+(1000* LOG(P$4,10) )-(1000*LOG(P37,10)))))</f>
        <v>0</v>
      </c>
      <c r="S37" s="84"/>
      <c r="T37" s="102" t="str">
        <f>IF(AND(T$1&lt;&gt;$F37,S37&gt;0)=TRUE,1,"")</f>
        <v/>
      </c>
      <c r="U37" s="18">
        <f>IF(S37="",0,(U$4*(101+(1000* LOG(S$4,10) )-(1000*LOG(S37,10)))))</f>
        <v>0</v>
      </c>
      <c r="V37" s="83">
        <v>16</v>
      </c>
      <c r="W37" s="113">
        <f>IF(AND(W$1&lt;&gt;$F37,V37&gt;0)=TRUE,1,"")</f>
        <v>1</v>
      </c>
      <c r="X37" s="104">
        <f>IF(V37="",0,(X$4*(101+(1000* LOG(V$4,10) )-(1000*LOG(V37,10)))))</f>
        <v>519.24244652745324</v>
      </c>
      <c r="Y37" s="84"/>
      <c r="Z37" s="102" t="str">
        <f>IF(AND(Z$1&lt;&gt;$F37,Y37&gt;0)=TRUE,1,"")</f>
        <v/>
      </c>
      <c r="AA37" s="18">
        <f>IF(Y37="",0,(AA$4*(101+(1000* LOG(Y$4,10) )-(1000*LOG(Y37,10)))))</f>
        <v>0</v>
      </c>
      <c r="AB37" s="44">
        <v>519.24244652745324</v>
      </c>
      <c r="AC37" s="114">
        <v>519.24244652745324</v>
      </c>
      <c r="AD37" s="102" t="s">
        <v>258</v>
      </c>
      <c r="AE37" s="18">
        <v>25.962122326372665</v>
      </c>
      <c r="AF37" s="115">
        <v>545.20456885382589</v>
      </c>
      <c r="AN37" s="84"/>
      <c r="AO37" s="84"/>
      <c r="AP37" s="84"/>
      <c r="AQ37" s="84"/>
      <c r="AR37" s="84"/>
      <c r="AS37" s="84"/>
      <c r="AT37" s="84"/>
      <c r="AU37" s="84"/>
    </row>
    <row r="38" spans="1:47" ht="13" customHeight="1" x14ac:dyDescent="0.15">
      <c r="B38" s="28" t="s">
        <v>2</v>
      </c>
      <c r="C38" s="28" t="s">
        <v>177</v>
      </c>
      <c r="D38" s="18">
        <v>1.0526968732272282</v>
      </c>
      <c r="E38" s="28" t="s">
        <v>2</v>
      </c>
      <c r="F38" s="22">
        <v>2</v>
      </c>
      <c r="G38" s="28" t="s">
        <v>24</v>
      </c>
      <c r="H38" s="22" t="e">
        <v>#N/A</v>
      </c>
      <c r="I38" s="18">
        <f>AF38</f>
        <v>526.96873227228104</v>
      </c>
      <c r="K38" s="113" t="str">
        <f>IF(AND(K$1&lt;&gt;$F38,J38&gt;0)=TRUE,1,"")</f>
        <v/>
      </c>
      <c r="L38" s="104">
        <f>IF(J38="",0,(L$4*(101+(1000* LOG(J$4,10) )-(1000*LOG(J38,10)))))</f>
        <v>0</v>
      </c>
      <c r="M38" s="84"/>
      <c r="N38" s="102" t="str">
        <f>IF(AND(N$1&lt;&gt;$F38,M38&gt;0)=TRUE,1,"")</f>
        <v/>
      </c>
      <c r="O38" s="18">
        <f>IF(M38="",0,(O$4*(101+(1000* LOG(M$4,10) )-(1000*LOG(M38,10)))))</f>
        <v>0</v>
      </c>
      <c r="P38" s="83">
        <v>6</v>
      </c>
      <c r="Q38" s="113" t="str">
        <f>IF(AND(Q$1&lt;&gt;$F38,P38&gt;0)=TRUE,1,"")</f>
        <v/>
      </c>
      <c r="R38" s="104">
        <f>IF(P38="",0,(R$4*(101+(1000* LOG(P$4,10) )-(1000*LOG(P38,10)))))</f>
        <v>526.96873227228104</v>
      </c>
      <c r="S38" s="84"/>
      <c r="T38" s="102" t="str">
        <f>IF(AND(T$1&lt;&gt;$F38,S38&gt;0)=TRUE,1,"")</f>
        <v/>
      </c>
      <c r="U38" s="18">
        <f>IF(S38="",0,(U$4*(101+(1000* LOG(S$4,10) )-(1000*LOG(S38,10)))))</f>
        <v>0</v>
      </c>
      <c r="W38" s="113" t="str">
        <f>IF(AND(W$1&lt;&gt;$F38,V38&gt;0)=TRUE,1,"")</f>
        <v/>
      </c>
      <c r="X38" s="104">
        <f>IF(V38="",0,(X$4*(101+(1000* LOG(V$4,10) )-(1000*LOG(V38,10)))))</f>
        <v>0</v>
      </c>
      <c r="Y38" s="84"/>
      <c r="AA38" s="18">
        <f>IF(Y38="",0,(AA$4*(101+(1000* LOG(Y$4,10) )-(1000*LOG(Y38,10)))))</f>
        <v>0</v>
      </c>
      <c r="AB38" s="44">
        <v>526.96873227228104</v>
      </c>
      <c r="AC38" s="114">
        <v>526.96873227228104</v>
      </c>
      <c r="AD38" s="102" t="s">
        <v>30</v>
      </c>
      <c r="AE38" s="18">
        <v>0</v>
      </c>
      <c r="AF38" s="115">
        <v>526.96873227228104</v>
      </c>
      <c r="AN38" s="84"/>
      <c r="AO38" s="84"/>
      <c r="AP38" s="84"/>
      <c r="AQ38" s="84"/>
      <c r="AR38" s="84"/>
      <c r="AS38" s="84"/>
      <c r="AT38" s="84"/>
      <c r="AU38" s="84"/>
    </row>
    <row r="39" spans="1:47" ht="13" customHeight="1" x14ac:dyDescent="0.15">
      <c r="A39" s="9">
        <v>33</v>
      </c>
      <c r="B39" s="28" t="s">
        <v>76</v>
      </c>
      <c r="C39" s="28" t="s">
        <v>77</v>
      </c>
      <c r="D39" s="18">
        <v>2.0520870062389571</v>
      </c>
      <c r="E39" s="28" t="s">
        <v>21</v>
      </c>
      <c r="F39" s="22">
        <v>2</v>
      </c>
      <c r="G39" s="28" t="s">
        <v>24</v>
      </c>
      <c r="H39" s="22" t="s">
        <v>2</v>
      </c>
      <c r="I39" s="18">
        <f>AF39</f>
        <v>520.8700623895719</v>
      </c>
      <c r="K39" s="113" t="str">
        <f>IF(AND(K$1&lt;&gt;$F39,J39&gt;0)=TRUE,1,"")</f>
        <v/>
      </c>
      <c r="L39" s="104">
        <f>IF(J39="",0,(L$4*(101+(1000* LOG(J$4,10) )-(1000*LOG(J39,10)))))</f>
        <v>0</v>
      </c>
      <c r="M39" s="84"/>
      <c r="N39" s="102" t="str">
        <f>IF(AND(N$1&lt;&gt;$F39,M39&gt;0)=TRUE,1,"")</f>
        <v/>
      </c>
      <c r="O39" s="18">
        <f>IF(M39="",0,(O$4*(101+(1000* LOG(M$4,10) )-(1000*LOG(M39,10)))))</f>
        <v>0</v>
      </c>
      <c r="Q39" s="113" t="str">
        <f>IF(AND(Q$1&lt;&gt;$F39,P39&gt;0)=TRUE,1,"")</f>
        <v/>
      </c>
      <c r="R39" s="104">
        <f>IF(P39="",0,(R$4*(101+(1000* LOG(P$4,10) )-(1000*LOG(P39,10)))))</f>
        <v>0</v>
      </c>
      <c r="S39" s="84">
        <v>16</v>
      </c>
      <c r="T39" s="102">
        <f>IF(AND(T$1&lt;&gt;$F39,S39&gt;0)=TRUE,1,"")</f>
        <v>1</v>
      </c>
      <c r="U39" s="18">
        <f>IF(S39="",0,(U$4*(101+(1000* LOG(S$4,10) )-(1000*LOG(S39,10)))))</f>
        <v>219.09931207799445</v>
      </c>
      <c r="V39" s="83">
        <v>25</v>
      </c>
      <c r="W39" s="113" t="str">
        <f>IF(AND(W$1&lt;&gt;$F39,V39&gt;0)=TRUE,1,"")</f>
        <v/>
      </c>
      <c r="X39" s="104">
        <f>IF(V39="",0,(X$4*(101+(1000* LOG(V$4,10) )-(1000*LOG(V39,10)))))</f>
        <v>276.96741400731213</v>
      </c>
      <c r="Y39" s="84"/>
      <c r="Z39" s="102" t="str">
        <f>IF(AND(Z$1&lt;&gt;$F39,Y39&gt;0)=TRUE,1,"")</f>
        <v/>
      </c>
      <c r="AA39" s="18">
        <f>IF(Y39="",0,(AA$4*(101+(1000* LOG(Y$4,10) )-(1000*LOG(Y39,10)))))</f>
        <v>0</v>
      </c>
      <c r="AB39" s="44">
        <v>496.06672608530658</v>
      </c>
      <c r="AC39" s="114">
        <v>496.06672608530658</v>
      </c>
      <c r="AD39" s="102" t="s">
        <v>258</v>
      </c>
      <c r="AE39" s="18">
        <v>24.803336304265329</v>
      </c>
      <c r="AF39" s="115">
        <v>520.8700623895719</v>
      </c>
      <c r="AN39" s="84"/>
      <c r="AO39" s="84"/>
      <c r="AP39" s="84"/>
      <c r="AQ39" s="84"/>
      <c r="AR39" s="84"/>
      <c r="AS39" s="84"/>
      <c r="AT39" s="84"/>
      <c r="AU39" s="84"/>
    </row>
    <row r="40" spans="1:47" ht="13" customHeight="1" x14ac:dyDescent="0.15">
      <c r="A40" s="9">
        <v>34</v>
      </c>
      <c r="B40" s="28" t="s">
        <v>185</v>
      </c>
      <c r="C40" s="28" t="s">
        <v>65</v>
      </c>
      <c r="D40" s="18">
        <v>2.049168128387501</v>
      </c>
      <c r="E40" s="28" t="s">
        <v>17</v>
      </c>
      <c r="F40" s="22">
        <v>2</v>
      </c>
      <c r="G40" s="28" t="s">
        <v>23</v>
      </c>
      <c r="H40" s="22" t="s">
        <v>2</v>
      </c>
      <c r="I40" s="18">
        <f>AF40</f>
        <v>491.68128387500769</v>
      </c>
      <c r="K40" s="113" t="str">
        <f>IF(AND(K$1&lt;&gt;$F40,J40&gt;0)=TRUE,1,"")</f>
        <v/>
      </c>
      <c r="L40" s="104">
        <f>IF(J40="",0,(L$4*(101+(1000* LOG(J$4,10) )-(1000*LOG(J40,10)))))</f>
        <v>0</v>
      </c>
      <c r="M40" s="84"/>
      <c r="N40" s="102" t="str">
        <f>IF(AND(N$1&lt;&gt;$F40,M40&gt;0)=TRUE,1,"")</f>
        <v/>
      </c>
      <c r="O40" s="18">
        <f>IF(M40="",0,(O$4*(101+(1000* LOG(M$4,10) )-(1000*LOG(M40,10)))))</f>
        <v>0</v>
      </c>
      <c r="P40" s="83">
        <v>14</v>
      </c>
      <c r="Q40" s="113" t="str">
        <f>IF(AND(Q$1&lt;&gt;$F40,P40&gt;0)=TRUE,1,"")</f>
        <v/>
      </c>
      <c r="R40" s="104">
        <f>IF(P40="",0,(R$4*(101+(1000* LOG(P$4,10) )-(1000*LOG(P40,10)))))</f>
        <v>158.99194697768689</v>
      </c>
      <c r="S40" s="84">
        <v>13</v>
      </c>
      <c r="T40" s="102">
        <f>IF(AND(T$1&lt;&gt;$F40,S40&gt;0)=TRUE,1,"")</f>
        <v>1</v>
      </c>
      <c r="U40" s="18">
        <f>IF(S40="",0,(U$4*(101+(1000* LOG(S$4,10) )-(1000*LOG(S40,10)))))</f>
        <v>309.27594242708233</v>
      </c>
      <c r="W40" s="113" t="str">
        <f>IF(AND(W$1&lt;&gt;$F40,V40&gt;0)=TRUE,1,"")</f>
        <v/>
      </c>
      <c r="X40" s="104">
        <f>IF(V40="",0,(X$4*(101+(1000* LOG(V$4,10) )-(1000*LOG(V40,10)))))</f>
        <v>0</v>
      </c>
      <c r="Y40" s="84"/>
      <c r="Z40" s="102" t="str">
        <f>IF(AND(Z$1&lt;&gt;$F40,Y40&gt;0)=TRUE,1,"")</f>
        <v/>
      </c>
      <c r="AA40" s="18">
        <f>IF(Y40="",0,(AA$4*(101+(1000* LOG(Y$4,10) )-(1000*LOG(Y40,10)))))</f>
        <v>0</v>
      </c>
      <c r="AB40" s="44">
        <v>468.26788940476922</v>
      </c>
      <c r="AC40" s="114">
        <v>468.26788940476922</v>
      </c>
      <c r="AD40" s="102" t="s">
        <v>258</v>
      </c>
      <c r="AE40" s="18">
        <v>23.413394470238462</v>
      </c>
      <c r="AF40" s="115">
        <v>491.68128387500769</v>
      </c>
      <c r="AN40" s="84"/>
      <c r="AO40" s="84"/>
      <c r="AP40" s="84"/>
      <c r="AQ40" s="84"/>
      <c r="AR40" s="84"/>
      <c r="AS40" s="84"/>
      <c r="AT40" s="84"/>
      <c r="AU40" s="84"/>
    </row>
    <row r="41" spans="1:47" ht="13" customHeight="1" x14ac:dyDescent="0.15">
      <c r="A41" s="9">
        <v>35</v>
      </c>
      <c r="B41" s="28" t="s">
        <v>238</v>
      </c>
      <c r="C41" s="28" t="s">
        <v>39</v>
      </c>
      <c r="D41" s="18">
        <v>1.0468976785294595</v>
      </c>
      <c r="E41" s="28" t="s">
        <v>16</v>
      </c>
      <c r="F41" s="22">
        <v>1</v>
      </c>
      <c r="G41" s="28" t="s">
        <v>24</v>
      </c>
      <c r="H41" s="22" t="s">
        <v>2</v>
      </c>
      <c r="I41" s="18">
        <f>AF41</f>
        <v>468.97678529459426</v>
      </c>
      <c r="K41" s="113" t="str">
        <f>IF(AND(K$1&lt;&gt;$F41,J41&gt;0)=TRUE,1,"")</f>
        <v/>
      </c>
      <c r="L41" s="104">
        <f>IF(J41="",0,(L$4*(101+(1000* LOG(J$4,10) )-(1000*LOG(J41,10)))))</f>
        <v>0</v>
      </c>
      <c r="M41" s="84">
        <v>12</v>
      </c>
      <c r="N41" s="102" t="str">
        <f>IF(AND(N$1&lt;&gt;$F41,M41&gt;0)=TRUE,1,"")</f>
        <v/>
      </c>
      <c r="O41" s="18">
        <f>IF(M41="",0,(O$4*(101+(1000* LOG(M$4,10) )-(1000*LOG(M41,10)))))</f>
        <v>468.97678529459426</v>
      </c>
      <c r="Q41" s="113" t="str">
        <f>IF(AND(Q$1&lt;&gt;$F41,P41&gt;0)=TRUE,1,"")</f>
        <v/>
      </c>
      <c r="R41" s="104">
        <f>IF(P41="",0,(R$4*(101+(1000* LOG(P$4,10) )-(1000*LOG(P41,10)))))</f>
        <v>0</v>
      </c>
      <c r="S41" s="84"/>
      <c r="T41" s="102" t="str">
        <f>IF(AND(T$1&lt;&gt;$F41,S41&gt;0)=TRUE,1,"")</f>
        <v/>
      </c>
      <c r="U41" s="18">
        <f>IF(S41="",0,(U$4*(101+(1000* LOG(S$4,10) )-(1000*LOG(S41,10)))))</f>
        <v>0</v>
      </c>
      <c r="W41" s="113" t="str">
        <f>IF(AND(W$1&lt;&gt;$F41,V41&gt;0)=TRUE,1,"")</f>
        <v/>
      </c>
      <c r="X41" s="104">
        <f>IF(V41="",0,(X$4*(101+(1000* LOG(V$4,10) )-(1000*LOG(V41,10)))))</f>
        <v>0</v>
      </c>
      <c r="Y41" s="84"/>
      <c r="Z41" s="102" t="str">
        <f>IF(AND(Z$1&lt;&gt;$F41,Y41&gt;0)=TRUE,1,"")</f>
        <v/>
      </c>
      <c r="AA41" s="18">
        <f>IF(Y41="",0,(AA$4*(101+(1000* LOG(Y$4,10) )-(1000*LOG(Y41,10)))))</f>
        <v>0</v>
      </c>
      <c r="AB41" s="44">
        <v>468.97678529459426</v>
      </c>
      <c r="AC41" s="114">
        <v>468.97678529459426</v>
      </c>
      <c r="AD41" s="102" t="s">
        <v>30</v>
      </c>
      <c r="AE41" s="18">
        <v>0</v>
      </c>
      <c r="AF41" s="115">
        <v>468.97678529459426</v>
      </c>
      <c r="AN41" s="84"/>
      <c r="AO41" s="84"/>
      <c r="AP41" s="84"/>
      <c r="AQ41" s="84"/>
      <c r="AR41" s="84"/>
      <c r="AS41" s="84"/>
      <c r="AT41" s="84"/>
      <c r="AU41" s="84"/>
    </row>
    <row r="42" spans="1:47" ht="13" customHeight="1" x14ac:dyDescent="0.15">
      <c r="A42" s="9">
        <v>36</v>
      </c>
      <c r="B42" s="28" t="s">
        <v>239</v>
      </c>
      <c r="C42" s="28" t="s">
        <v>54</v>
      </c>
      <c r="D42" s="18">
        <v>1.0434214679035383</v>
      </c>
      <c r="E42" s="28" t="s">
        <v>16</v>
      </c>
      <c r="F42" s="22">
        <v>1</v>
      </c>
      <c r="G42" s="28" t="s">
        <v>24</v>
      </c>
      <c r="H42" s="22" t="s">
        <v>2</v>
      </c>
      <c r="I42" s="18">
        <f>AF42</f>
        <v>434.21467903538223</v>
      </c>
      <c r="K42" s="113" t="str">
        <f>IF(AND(K$1&lt;&gt;$F42,J42&gt;0)=TRUE,1,"")</f>
        <v/>
      </c>
      <c r="L42" s="104">
        <f>IF(J42="",0,(L$4*(101+(1000* LOG(J$4,10) )-(1000*LOG(J42,10)))))</f>
        <v>0</v>
      </c>
      <c r="M42" s="84">
        <v>13</v>
      </c>
      <c r="N42" s="102" t="str">
        <f>IF(AND(N$1&lt;&gt;$F42,M42&gt;0)=TRUE,1,"")</f>
        <v/>
      </c>
      <c r="O42" s="18">
        <f>IF(M42="",0,(O$4*(101+(1000* LOG(M$4,10) )-(1000*LOG(M42,10)))))</f>
        <v>434.21467903538223</v>
      </c>
      <c r="Q42" s="113" t="str">
        <f>IF(AND(Q$1&lt;&gt;$F42,P42&gt;0)=TRUE,1,"")</f>
        <v/>
      </c>
      <c r="R42" s="104">
        <f>IF(P42="",0,(R$4*(101+(1000* LOG(P$4,10) )-(1000*LOG(P42,10)))))</f>
        <v>0</v>
      </c>
      <c r="S42" s="84"/>
      <c r="T42" s="102" t="str">
        <f>IF(AND(T$1&lt;&gt;$F42,S42&gt;0)=TRUE,1,"")</f>
        <v/>
      </c>
      <c r="U42" s="18">
        <f>IF(S42="",0,(U$4*(101+(1000* LOG(S$4,10) )-(1000*LOG(S42,10)))))</f>
        <v>0</v>
      </c>
      <c r="W42" s="113" t="str">
        <f>IF(AND(W$1&lt;&gt;$F42,V42&gt;0)=TRUE,1,"")</f>
        <v/>
      </c>
      <c r="X42" s="104">
        <f>IF(V42="",0,(X$4*(101+(1000* LOG(V$4,10) )-(1000*LOG(V42,10)))))</f>
        <v>0</v>
      </c>
      <c r="Y42" s="84"/>
      <c r="Z42" s="102" t="str">
        <f>IF(AND(Z$1&lt;&gt;$F42,Y42&gt;0)=TRUE,1,"")</f>
        <v/>
      </c>
      <c r="AA42" s="18">
        <f>IF(Y42="",0,(AA$4*(101+(1000* LOG(Y$4,10) )-(1000*LOG(Y42,10)))))</f>
        <v>0</v>
      </c>
      <c r="AB42" s="44">
        <v>434.21467903538223</v>
      </c>
      <c r="AC42" s="114">
        <v>434.21467903538223</v>
      </c>
      <c r="AD42" s="102" t="s">
        <v>30</v>
      </c>
      <c r="AE42" s="18">
        <v>0</v>
      </c>
      <c r="AF42" s="115">
        <v>434.21467903538223</v>
      </c>
      <c r="AN42" s="84"/>
      <c r="AO42" s="84"/>
      <c r="AP42" s="84"/>
      <c r="AQ42" s="84"/>
      <c r="AR42" s="84"/>
      <c r="AS42" s="84"/>
      <c r="AT42" s="84"/>
      <c r="AU42" s="84"/>
    </row>
    <row r="43" spans="1:47" ht="13" customHeight="1" x14ac:dyDescent="0.15">
      <c r="A43" s="9">
        <v>37</v>
      </c>
      <c r="B43" s="28" t="s">
        <v>220</v>
      </c>
      <c r="C43" s="28" t="s">
        <v>86</v>
      </c>
      <c r="D43" s="18">
        <v>1.0431993219041424</v>
      </c>
      <c r="E43" s="28" t="s">
        <v>22</v>
      </c>
      <c r="F43" s="22">
        <v>1</v>
      </c>
      <c r="G43" s="28" t="s">
        <v>24</v>
      </c>
      <c r="H43" s="22" t="s">
        <v>2</v>
      </c>
      <c r="I43" s="18">
        <f>AF43</f>
        <v>431.99321904142437</v>
      </c>
      <c r="K43" s="113" t="str">
        <f>IF(AND(K$1&lt;&gt;$F43,J43&gt;0)=TRUE,1,"")</f>
        <v/>
      </c>
      <c r="L43" s="104">
        <f>IF(J43="",0,(L$4*(101+(1000* LOG(J$4,10) )-(1000*LOG(J43,10)))))</f>
        <v>0</v>
      </c>
      <c r="M43" s="84"/>
      <c r="N43" s="102" t="str">
        <f>IF(AND(N$1&lt;&gt;$F43,M43&gt;0)=TRUE,1,"")</f>
        <v/>
      </c>
      <c r="O43" s="18">
        <f>IF(M43="",0,(O$4*(101+(1000* LOG(M$4,10) )-(1000*LOG(M43,10)))))</f>
        <v>0</v>
      </c>
      <c r="Q43" s="113" t="str">
        <f>IF(AND(Q$1&lt;&gt;$F43,P43&gt;0)=TRUE,1,"")</f>
        <v/>
      </c>
      <c r="R43" s="104">
        <f>IF(P43="",0,(R$4*(101+(1000* LOG(P$4,10) )-(1000*LOG(P43,10)))))</f>
        <v>0</v>
      </c>
      <c r="S43" s="84"/>
      <c r="T43" s="102" t="str">
        <f>IF(AND(T$1&lt;&gt;$F43,S43&gt;0)=TRUE,1,"")</f>
        <v/>
      </c>
      <c r="U43" s="18">
        <f>IF(S43="",0,(U$4*(101+(1000* LOG(S$4,10) )-(1000*LOG(S43,10)))))</f>
        <v>0</v>
      </c>
      <c r="W43" s="113" t="str">
        <f>IF(AND(W$1&lt;&gt;$F43,V43&gt;0)=TRUE,1,"")</f>
        <v/>
      </c>
      <c r="X43" s="104">
        <f>IF(V43="",0,(X$4*(101+(1000* LOG(V$4,10) )-(1000*LOG(V43,10)))))</f>
        <v>0</v>
      </c>
      <c r="Y43" s="84">
        <v>7</v>
      </c>
      <c r="Z43" s="102" t="str">
        <f>IF(AND(Z$1&lt;&gt;$F43,Y43&gt;0)=TRUE,1,"")</f>
        <v/>
      </c>
      <c r="AA43" s="18">
        <f>IF(Y43="",0,(AA$4*(101+(1000* LOG(Y$4,10) )-(1000*LOG(Y43,10)))))</f>
        <v>431.99321904142437</v>
      </c>
      <c r="AB43" s="44">
        <v>431.99321904142437</v>
      </c>
      <c r="AC43" s="114">
        <v>431.99321904142437</v>
      </c>
      <c r="AD43" s="102" t="s">
        <v>30</v>
      </c>
      <c r="AE43" s="18">
        <v>0</v>
      </c>
      <c r="AF43" s="115">
        <v>431.99321904142437</v>
      </c>
      <c r="AN43" s="84"/>
      <c r="AO43" s="84"/>
      <c r="AP43" s="84"/>
      <c r="AQ43" s="84"/>
      <c r="AR43" s="84"/>
      <c r="AS43" s="84"/>
      <c r="AT43" s="84"/>
      <c r="AU43" s="84"/>
    </row>
    <row r="44" spans="1:47" ht="13" customHeight="1" x14ac:dyDescent="0.15">
      <c r="A44" s="9">
        <v>38</v>
      </c>
      <c r="B44" s="6" t="s">
        <v>240</v>
      </c>
      <c r="C44" s="28" t="s">
        <v>174</v>
      </c>
      <c r="D44" s="18">
        <v>2.0423291234743202</v>
      </c>
      <c r="E44" s="28" t="s">
        <v>16</v>
      </c>
      <c r="F44" s="22">
        <v>1</v>
      </c>
      <c r="G44" s="28" t="s">
        <v>24</v>
      </c>
      <c r="H44" s="22" t="s">
        <v>2</v>
      </c>
      <c r="I44" s="18">
        <f>AF44</f>
        <v>423.29123474319999</v>
      </c>
      <c r="K44" s="113" t="str">
        <f>IF(AND(K$1&lt;&gt;$F44,J44&gt;0)=TRUE,1,"")</f>
        <v/>
      </c>
      <c r="L44" s="104">
        <f>IF(J44="",0,(L$4*(101+(1000* LOG(J$4,10) )-(1000*LOG(J44,10)))))</f>
        <v>0</v>
      </c>
      <c r="M44" s="84">
        <v>24</v>
      </c>
      <c r="N44" s="102" t="str">
        <f>IF(AND(N$1&lt;&gt;$F44,M44&gt;0)=TRUE,1,"")</f>
        <v/>
      </c>
      <c r="O44" s="18">
        <f>IF(M44="",0,(O$4*(101+(1000* LOG(M$4,10) )-(1000*LOG(M44,10)))))</f>
        <v>167.94678963061301</v>
      </c>
      <c r="Q44" s="113" t="str">
        <f>IF(AND(Q$1&lt;&gt;$F44,P44&gt;0)=TRUE,1,"")</f>
        <v/>
      </c>
      <c r="R44" s="104">
        <f>IF(P44="",0,(R$4*(101+(1000* LOG(P$4,10) )-(1000*LOG(P44,10)))))</f>
        <v>0</v>
      </c>
      <c r="S44" s="84"/>
      <c r="T44" s="102" t="str">
        <f>IF(AND(T$1&lt;&gt;$F44,S44&gt;0)=TRUE,1,"")</f>
        <v/>
      </c>
      <c r="U44" s="18">
        <f>IF(S44="",0,(U$4*(101+(1000* LOG(S$4,10) )-(1000*LOG(S44,10)))))</f>
        <v>0</v>
      </c>
      <c r="V44" s="83">
        <v>27</v>
      </c>
      <c r="W44" s="113">
        <f>IF(AND(W$1&lt;&gt;$F44,V44&gt;0)=TRUE,1,"")</f>
        <v>1</v>
      </c>
      <c r="X44" s="104">
        <f>IF(V44="",0,(X$4*(101+(1000* LOG(V$4,10) )-(1000*LOG(V44,10)))))</f>
        <v>235.18771964862509</v>
      </c>
      <c r="Y44" s="84"/>
      <c r="Z44" s="102" t="str">
        <f>IF(AND(Z$1&lt;&gt;$F44,Y44&gt;0)=TRUE,1,"")</f>
        <v/>
      </c>
      <c r="AA44" s="18">
        <f>IF(Y44="",0,(AA$4*(101+(1000* LOG(Y$4,10) )-(1000*LOG(Y44,10)))))</f>
        <v>0</v>
      </c>
      <c r="AB44" s="44">
        <v>403.1345092792381</v>
      </c>
      <c r="AC44" s="114">
        <v>403.1345092792381</v>
      </c>
      <c r="AD44" s="102" t="s">
        <v>258</v>
      </c>
      <c r="AE44" s="18">
        <v>20.156725463961905</v>
      </c>
      <c r="AF44" s="115">
        <v>423.29123474319999</v>
      </c>
      <c r="AN44" s="84"/>
      <c r="AO44" s="84"/>
      <c r="AP44" s="84"/>
      <c r="AQ44" s="84"/>
      <c r="AR44" s="84"/>
      <c r="AS44" s="84"/>
      <c r="AT44" s="84"/>
      <c r="AU44" s="84"/>
    </row>
    <row r="45" spans="1:47" ht="13" customHeight="1" x14ac:dyDescent="0.15">
      <c r="A45" s="9">
        <v>39</v>
      </c>
      <c r="B45" s="28" t="s">
        <v>241</v>
      </c>
      <c r="C45" s="28" t="s">
        <v>37</v>
      </c>
      <c r="D45" s="18">
        <v>1.0402029995663982</v>
      </c>
      <c r="E45" s="28" t="s">
        <v>19</v>
      </c>
      <c r="F45" s="22">
        <v>2</v>
      </c>
      <c r="G45" s="28" t="s">
        <v>23</v>
      </c>
      <c r="H45" s="22" t="s">
        <v>2</v>
      </c>
      <c r="I45" s="18">
        <f>AF45</f>
        <v>402.02999566398114</v>
      </c>
      <c r="J45" s="83">
        <v>8</v>
      </c>
      <c r="K45" s="113" t="str">
        <f>IF(AND(K$1&lt;&gt;$F45,J45&gt;0)=TRUE,1,"")</f>
        <v/>
      </c>
      <c r="L45" s="104">
        <f>IF(J45="",0,(L$4*(101+(1000* LOG(J$4,10) )-(1000*LOG(J45,10)))))</f>
        <v>402.02999566398114</v>
      </c>
      <c r="M45" s="84"/>
      <c r="N45" s="102" t="str">
        <f>IF(AND(N$1&lt;&gt;$F45,M45&gt;0)=TRUE,1,"")</f>
        <v/>
      </c>
      <c r="O45" s="18">
        <f>IF(M45="",0,(O$4*(101+(1000* LOG(M$4,10) )-(1000*LOG(M45,10)))))</f>
        <v>0</v>
      </c>
      <c r="Q45" s="113" t="str">
        <f>IF(AND(Q$1&lt;&gt;$F45,P45&gt;0)=TRUE,1,"")</f>
        <v/>
      </c>
      <c r="R45" s="104">
        <f>IF(P45="",0,(R$4*(101+(1000* LOG(P$4,10) )-(1000*LOG(P45,10)))))</f>
        <v>0</v>
      </c>
      <c r="S45" s="84"/>
      <c r="T45" s="102" t="str">
        <f>IF(AND(T$1&lt;&gt;$F45,S45&gt;0)=TRUE,1,"")</f>
        <v/>
      </c>
      <c r="U45" s="18">
        <f>IF(S45="",0,(U$4*(101+(1000* LOG(S$4,10) )-(1000*LOG(S45,10)))))</f>
        <v>0</v>
      </c>
      <c r="W45" s="113" t="str">
        <f>IF(AND(W$1&lt;&gt;$F45,V45&gt;0)=TRUE,1,"")</f>
        <v/>
      </c>
      <c r="X45" s="104">
        <f>IF(V45="",0,(X$4*(101+(1000* LOG(V$4,10) )-(1000*LOG(V45,10)))))</f>
        <v>0</v>
      </c>
      <c r="Y45" s="84"/>
      <c r="Z45" s="102" t="str">
        <f>IF(AND(Z$1&lt;&gt;$F45,Y45&gt;0)=TRUE,1,"")</f>
        <v/>
      </c>
      <c r="AA45" s="18">
        <f>IF(Y45="",0,(AA$4*(101+(1000* LOG(Y$4,10) )-(1000*LOG(Y45,10)))))</f>
        <v>0</v>
      </c>
      <c r="AB45" s="44">
        <v>402.02999566398114</v>
      </c>
      <c r="AC45" s="114">
        <v>402.02999566398114</v>
      </c>
      <c r="AD45" s="102" t="s">
        <v>30</v>
      </c>
      <c r="AE45" s="18">
        <v>0</v>
      </c>
      <c r="AF45" s="115">
        <v>402.02999566398114</v>
      </c>
      <c r="AN45" s="84"/>
      <c r="AO45" s="84"/>
      <c r="AP45" s="84"/>
      <c r="AQ45" s="84"/>
      <c r="AR45" s="84"/>
      <c r="AS45" s="84"/>
      <c r="AT45" s="84"/>
      <c r="AU45" s="84"/>
    </row>
    <row r="46" spans="1:47" ht="13" customHeight="1" x14ac:dyDescent="0.15">
      <c r="A46" s="9">
        <v>40</v>
      </c>
      <c r="B46" s="28" t="s">
        <v>242</v>
      </c>
      <c r="C46" s="28" t="s">
        <v>83</v>
      </c>
      <c r="D46" s="18">
        <v>1.0398104930267382</v>
      </c>
      <c r="E46" s="28" t="s">
        <v>21</v>
      </c>
      <c r="F46" s="22">
        <v>2</v>
      </c>
      <c r="G46" s="28" t="s">
        <v>24</v>
      </c>
      <c r="H46" s="22" t="s">
        <v>2</v>
      </c>
      <c r="I46" s="18">
        <f>AF46</f>
        <v>398.10493026738271</v>
      </c>
      <c r="K46" s="113" t="str">
        <f>IF(AND(K$1&lt;&gt;$F46,J46&gt;0)=TRUE,1,"")</f>
        <v/>
      </c>
      <c r="L46" s="104">
        <f>IF(J46="",0,(L$4*(101+(1000* LOG(J$4,10) )-(1000*LOG(J46,10)))))</f>
        <v>0</v>
      </c>
      <c r="M46" s="84"/>
      <c r="N46" s="102" t="str">
        <f>IF(AND(N$1&lt;&gt;$F46,M46&gt;0)=TRUE,1,"")</f>
        <v/>
      </c>
      <c r="O46" s="18">
        <f>IF(M46="",0,(O$4*(101+(1000* LOG(M$4,10) )-(1000*LOG(M46,10)))))</f>
        <v>0</v>
      </c>
      <c r="Q46" s="113" t="str">
        <f>IF(AND(Q$1&lt;&gt;$F46,P46&gt;0)=TRUE,1,"")</f>
        <v/>
      </c>
      <c r="R46" s="104">
        <f>IF(P46="",0,(R$4*(101+(1000* LOG(P$4,10) )-(1000*LOG(P46,10)))))</f>
        <v>0</v>
      </c>
      <c r="S46" s="84"/>
      <c r="T46" s="102" t="str">
        <f>IF(AND(T$1&lt;&gt;$F46,S46&gt;0)=TRUE,1,"")</f>
        <v/>
      </c>
      <c r="U46" s="18">
        <f>IF(S46="",0,(U$4*(101+(1000* LOG(S$4,10) )-(1000*LOG(S46,10)))))</f>
        <v>0</v>
      </c>
      <c r="V46" s="83">
        <v>20</v>
      </c>
      <c r="W46" s="113" t="str">
        <f>IF(AND(W$1&lt;&gt;$F46,V46&gt;0)=TRUE,1,"")</f>
        <v/>
      </c>
      <c r="X46" s="104">
        <f>IF(V46="",0,(X$4*(101+(1000* LOG(V$4,10) )-(1000*LOG(V46,10)))))</f>
        <v>398.10493026738271</v>
      </c>
      <c r="Y46" s="84"/>
      <c r="Z46" s="102" t="str">
        <f>IF(AND(Z$1&lt;&gt;$F46,Y46&gt;0)=TRUE,1,"")</f>
        <v/>
      </c>
      <c r="AA46" s="18">
        <f>IF(Y46="",0,(AA$4*(101+(1000* LOG(Y$4,10) )-(1000*LOG(Y46,10)))))</f>
        <v>0</v>
      </c>
      <c r="AB46" s="44">
        <v>398.10493026738271</v>
      </c>
      <c r="AC46" s="114">
        <v>398.10493026738271</v>
      </c>
      <c r="AD46" s="102" t="s">
        <v>30</v>
      </c>
      <c r="AE46" s="18">
        <v>0</v>
      </c>
      <c r="AF46" s="115">
        <v>398.10493026738271</v>
      </c>
      <c r="AN46" s="84"/>
      <c r="AO46" s="84"/>
      <c r="AP46" s="84"/>
      <c r="AQ46" s="84"/>
      <c r="AR46" s="84"/>
      <c r="AS46" s="84"/>
      <c r="AT46" s="84"/>
      <c r="AU46" s="84"/>
    </row>
    <row r="47" spans="1:47" ht="13" customHeight="1" x14ac:dyDescent="0.15">
      <c r="A47" s="9" t="s">
        <v>2</v>
      </c>
      <c r="B47" s="28" t="s">
        <v>79</v>
      </c>
      <c r="C47" s="28" t="s">
        <v>80</v>
      </c>
      <c r="D47" s="18">
        <v>2.0380046002592329</v>
      </c>
      <c r="E47" s="28" t="s">
        <v>42</v>
      </c>
      <c r="F47" s="22">
        <v>3</v>
      </c>
      <c r="G47" s="28" t="s">
        <v>24</v>
      </c>
      <c r="H47" s="22" t="e">
        <v>#N/A</v>
      </c>
      <c r="I47" s="18">
        <f>AF47</f>
        <v>380.0460025923291</v>
      </c>
      <c r="K47" s="113" t="str">
        <f>IF(AND(K$1&lt;&gt;$F47,J47&gt;0)=TRUE,1,"")</f>
        <v/>
      </c>
      <c r="L47" s="104">
        <f>IF(J47="",0,(L$4*(101+(1000* LOG(J$4,10) )-(1000*LOG(J47,10)))))</f>
        <v>0</v>
      </c>
      <c r="M47" s="84"/>
      <c r="N47" s="102" t="str">
        <f>IF(AND(N$1&lt;&gt;$F47,M47&gt;0)=TRUE,1,"")</f>
        <v/>
      </c>
      <c r="O47" s="18">
        <f>IF(M47="",0,(O$4*(101+(1000* LOG(M$4,10) )-(1000*LOG(M47,10)))))</f>
        <v>0</v>
      </c>
      <c r="Q47" s="113" t="str">
        <f>IF(AND(Q$1&lt;&gt;$F47,P47&gt;0)=TRUE,1,"")</f>
        <v/>
      </c>
      <c r="R47" s="104">
        <f>IF(P47="",0,(R$4*(101+(1000* LOG(P$4,10) )-(1000*LOG(P47,10)))))</f>
        <v>0</v>
      </c>
      <c r="S47" s="84"/>
      <c r="T47" s="102" t="str">
        <f>IF(AND(T$1&lt;&gt;$F47,S47&gt;0)=TRUE,1,"")</f>
        <v/>
      </c>
      <c r="U47" s="18">
        <f>IF(S47="",0,(U$4*(101+(1000* LOG(S$4,10) )-(1000*LOG(S47,10)))))</f>
        <v>0</v>
      </c>
      <c r="V47" s="83">
        <v>33</v>
      </c>
      <c r="W47" s="113">
        <f>IF(AND(W$1&lt;&gt;$F47,V47&gt;0)=TRUE,1,"")</f>
        <v>1</v>
      </c>
      <c r="X47" s="104">
        <f>IF(V47="",0,(X$4*(101+(1000* LOG(V$4,10) )-(1000*LOG(V47,10)))))</f>
        <v>126.25</v>
      </c>
      <c r="Y47" s="84">
        <v>11</v>
      </c>
      <c r="Z47" s="102">
        <f>IF(AND(Z$1&lt;&gt;$F47,Y47&gt;0)=TRUE,1,"")</f>
        <v>1</v>
      </c>
      <c r="AA47" s="18">
        <f>IF(Y47="",0,(AA$4*(101+(1000* LOG(Y$4,10) )-(1000*LOG(Y47,10)))))</f>
        <v>235.6985738974563</v>
      </c>
      <c r="AB47" s="44">
        <v>361.9485738974563</v>
      </c>
      <c r="AC47" s="114">
        <v>361.9485738974563</v>
      </c>
      <c r="AD47" s="102" t="s">
        <v>258</v>
      </c>
      <c r="AE47" s="18">
        <v>18.097428694872814</v>
      </c>
      <c r="AF47" s="115">
        <v>380.0460025923291</v>
      </c>
      <c r="AN47" s="84"/>
      <c r="AO47" s="84"/>
      <c r="AP47" s="84"/>
      <c r="AQ47" s="84"/>
      <c r="AR47" s="84"/>
      <c r="AS47" s="84"/>
      <c r="AT47" s="84"/>
      <c r="AU47" s="84"/>
    </row>
    <row r="48" spans="1:47" ht="13" customHeight="1" x14ac:dyDescent="0.15">
      <c r="A48" s="9">
        <v>41</v>
      </c>
      <c r="B48" s="28" t="s">
        <v>221</v>
      </c>
      <c r="C48" s="28" t="s">
        <v>70</v>
      </c>
      <c r="D48" s="18">
        <v>1.0374001272063738</v>
      </c>
      <c r="E48" s="28" t="s">
        <v>22</v>
      </c>
      <c r="F48" s="22">
        <v>1</v>
      </c>
      <c r="G48" s="28" t="s">
        <v>23</v>
      </c>
      <c r="H48" s="22" t="s">
        <v>2</v>
      </c>
      <c r="I48" s="18">
        <f>AF48</f>
        <v>374.0012720637377</v>
      </c>
      <c r="K48" s="113" t="str">
        <f>IF(AND(K$1&lt;&gt;$F48,J48&gt;0)=TRUE,1,"")</f>
        <v/>
      </c>
      <c r="L48" s="104">
        <f>IF(J48="",0,(L$4*(101+(1000* LOG(J$4,10) )-(1000*LOG(J48,10)))))</f>
        <v>0</v>
      </c>
      <c r="M48" s="84"/>
      <c r="N48" s="102" t="str">
        <f>IF(AND(N$1&lt;&gt;$F48,M48&gt;0)=TRUE,1,"")</f>
        <v/>
      </c>
      <c r="O48" s="18">
        <f>IF(M48="",0,(O$4*(101+(1000* LOG(M$4,10) )-(1000*LOG(M48,10)))))</f>
        <v>0</v>
      </c>
      <c r="Q48" s="113" t="str">
        <f>IF(AND(Q$1&lt;&gt;$F48,P48&gt;0)=TRUE,1,"")</f>
        <v/>
      </c>
      <c r="R48" s="104">
        <f>IF(P48="",0,(R$4*(101+(1000* LOG(P$4,10) )-(1000*LOG(P48,10)))))</f>
        <v>0</v>
      </c>
      <c r="S48" s="84"/>
      <c r="T48" s="102" t="str">
        <f>IF(AND(T$1&lt;&gt;$F48,S48&gt;0)=TRUE,1,"")</f>
        <v/>
      </c>
      <c r="U48" s="18">
        <f>IF(S48="",0,(U$4*(101+(1000* LOG(S$4,10) )-(1000*LOG(S48,10)))))</f>
        <v>0</v>
      </c>
      <c r="W48" s="113" t="str">
        <f>IF(AND(W$1&lt;&gt;$F48,V48&gt;0)=TRUE,1,"")</f>
        <v/>
      </c>
      <c r="X48" s="104">
        <f>IF(V48="",0,(X$4*(101+(1000* LOG(V$4,10) )-(1000*LOG(V48,10)))))</f>
        <v>0</v>
      </c>
      <c r="Y48" s="84">
        <v>8</v>
      </c>
      <c r="Z48" s="102" t="str">
        <f>IF(AND(Z$1&lt;&gt;$F48,Y48&gt;0)=TRUE,1,"")</f>
        <v/>
      </c>
      <c r="AA48" s="18">
        <f>IF(Y48="",0,(AA$4*(101+(1000* LOG(Y$4,10) )-(1000*LOG(Y48,10)))))</f>
        <v>374.0012720637377</v>
      </c>
      <c r="AB48" s="44">
        <v>374.0012720637377</v>
      </c>
      <c r="AC48" s="114">
        <v>374.0012720637377</v>
      </c>
      <c r="AD48" s="102" t="s">
        <v>30</v>
      </c>
      <c r="AE48" s="18">
        <v>0</v>
      </c>
      <c r="AF48" s="115">
        <v>374.0012720637377</v>
      </c>
      <c r="AN48" s="84"/>
      <c r="AO48" s="84"/>
      <c r="AP48" s="84"/>
      <c r="AQ48" s="84"/>
      <c r="AR48" s="84"/>
      <c r="AS48" s="84"/>
      <c r="AT48" s="84"/>
      <c r="AU48" s="84"/>
    </row>
    <row r="49" spans="1:47" ht="13" customHeight="1" x14ac:dyDescent="0.15">
      <c r="A49" s="9">
        <v>42</v>
      </c>
      <c r="B49" s="28" t="s">
        <v>243</v>
      </c>
      <c r="C49" s="28" t="s">
        <v>104</v>
      </c>
      <c r="D49" s="18">
        <v>1.0372066772286537</v>
      </c>
      <c r="E49" s="28" t="s">
        <v>16</v>
      </c>
      <c r="F49" s="22">
        <v>1</v>
      </c>
      <c r="G49" s="28" t="s">
        <v>25</v>
      </c>
      <c r="H49" s="22" t="s">
        <v>2</v>
      </c>
      <c r="I49" s="18">
        <f>AF49</f>
        <v>372.0667722865378</v>
      </c>
      <c r="K49" s="113" t="str">
        <f>IF(AND(K$1&lt;&gt;$F49,J49&gt;0)=TRUE,1,"")</f>
        <v/>
      </c>
      <c r="L49" s="104">
        <f>IF(J49="",0,(L$4*(101+(1000* LOG(J$4,10) )-(1000*LOG(J49,10)))))</f>
        <v>0</v>
      </c>
      <c r="M49" s="84">
        <v>15</v>
      </c>
      <c r="N49" s="102" t="str">
        <f>IF(AND(N$1&lt;&gt;$F49,M49&gt;0)=TRUE,1,"")</f>
        <v/>
      </c>
      <c r="O49" s="18">
        <f>IF(M49="",0,(O$4*(101+(1000* LOG(M$4,10) )-(1000*LOG(M49,10)))))</f>
        <v>372.0667722865378</v>
      </c>
      <c r="Q49" s="113" t="str">
        <f>IF(AND(Q$1&lt;&gt;$F49,P49&gt;0)=TRUE,1,"")</f>
        <v/>
      </c>
      <c r="R49" s="104">
        <f>IF(P49="",0,(R$4*(101+(1000* LOG(P$4,10) )-(1000*LOG(P49,10)))))</f>
        <v>0</v>
      </c>
      <c r="S49" s="84"/>
      <c r="T49" s="102" t="str">
        <f>IF(AND(T$1&lt;&gt;$F49,S49&gt;0)=TRUE,1,"")</f>
        <v/>
      </c>
      <c r="U49" s="18">
        <f>IF(S49="",0,(U$4*(101+(1000* LOG(S$4,10) )-(1000*LOG(S49,10)))))</f>
        <v>0</v>
      </c>
      <c r="W49" s="113" t="str">
        <f>IF(AND(W$1&lt;&gt;$F49,V49&gt;0)=TRUE,1,"")</f>
        <v/>
      </c>
      <c r="X49" s="104">
        <f>IF(V49="",0,(X$4*(101+(1000* LOG(V$4,10) )-(1000*LOG(V49,10)))))</f>
        <v>0</v>
      </c>
      <c r="Y49" s="84"/>
      <c r="Z49" s="102" t="str">
        <f>IF(AND(Z$1&lt;&gt;$F49,Y49&gt;0)=TRUE,1,"")</f>
        <v/>
      </c>
      <c r="AA49" s="18">
        <f>IF(Y49="",0,(AA$4*(101+(1000* LOG(Y$4,10) )-(1000*LOG(Y49,10)))))</f>
        <v>0</v>
      </c>
      <c r="AB49" s="44">
        <v>372.0667722865378</v>
      </c>
      <c r="AC49" s="114">
        <v>372.0667722865378</v>
      </c>
      <c r="AD49" s="102" t="s">
        <v>30</v>
      </c>
      <c r="AE49" s="18">
        <v>0</v>
      </c>
      <c r="AF49" s="115">
        <v>372.0667722865378</v>
      </c>
      <c r="AN49" s="84"/>
      <c r="AO49" s="84"/>
      <c r="AP49" s="84"/>
      <c r="AQ49" s="84"/>
      <c r="AR49" s="84"/>
      <c r="AS49" s="84"/>
      <c r="AT49" s="84"/>
      <c r="AU49" s="84"/>
    </row>
    <row r="50" spans="1:47" ht="13" customHeight="1" x14ac:dyDescent="0.15">
      <c r="A50" s="9">
        <v>43</v>
      </c>
      <c r="B50" s="28" t="s">
        <v>244</v>
      </c>
      <c r="C50" s="28" t="s">
        <v>90</v>
      </c>
      <c r="D50" s="18">
        <v>1.0344038048686295</v>
      </c>
      <c r="E50" s="28" t="s">
        <v>16</v>
      </c>
      <c r="F50" s="22">
        <v>1</v>
      </c>
      <c r="G50" s="28" t="s">
        <v>24</v>
      </c>
      <c r="H50" s="22" t="s">
        <v>2</v>
      </c>
      <c r="I50" s="18">
        <f>AF50</f>
        <v>344.03804868629436</v>
      </c>
      <c r="K50" s="113" t="str">
        <f>IF(AND(K$1&lt;&gt;$F50,J50&gt;0)=TRUE,1,"")</f>
        <v/>
      </c>
      <c r="L50" s="104">
        <f>IF(J50="",0,(L$4*(101+(1000* LOG(J$4,10) )-(1000*LOG(J50,10)))))</f>
        <v>0</v>
      </c>
      <c r="M50" s="84">
        <v>16</v>
      </c>
      <c r="N50" s="102" t="str">
        <f>IF(AND(N$1&lt;&gt;$F50,M50&gt;0)=TRUE,1,"")</f>
        <v/>
      </c>
      <c r="O50" s="18">
        <f>IF(M50="",0,(O$4*(101+(1000* LOG(M$4,10) )-(1000*LOG(M50,10)))))</f>
        <v>344.03804868629436</v>
      </c>
      <c r="Q50" s="113" t="str">
        <f>IF(AND(Q$1&lt;&gt;$F50,P50&gt;0)=TRUE,1,"")</f>
        <v/>
      </c>
      <c r="R50" s="104">
        <f>IF(P50="",0,(R$4*(101+(1000* LOG(P$4,10) )-(1000*LOG(P50,10)))))</f>
        <v>0</v>
      </c>
      <c r="S50" s="84"/>
      <c r="T50" s="102" t="str">
        <f>IF(AND(T$1&lt;&gt;$F50,S50&gt;0)=TRUE,1,"")</f>
        <v/>
      </c>
      <c r="U50" s="18">
        <f>IF(S50="",0,(U$4*(101+(1000* LOG(S$4,10) )-(1000*LOG(S50,10)))))</f>
        <v>0</v>
      </c>
      <c r="W50" s="113" t="str">
        <f>IF(AND(W$1&lt;&gt;$F50,V50&gt;0)=TRUE,1,"")</f>
        <v/>
      </c>
      <c r="X50" s="104">
        <f>IF(V50="",0,(X$4*(101+(1000* LOG(V$4,10) )-(1000*LOG(V50,10)))))</f>
        <v>0</v>
      </c>
      <c r="Y50" s="84"/>
      <c r="Z50" s="102" t="str">
        <f>IF(AND(Z$1&lt;&gt;$F50,Y50&gt;0)=TRUE,1,"")</f>
        <v/>
      </c>
      <c r="AA50" s="18">
        <f>IF(Y50="",0,(AA$4*(101+(1000* LOG(Y$4,10) )-(1000*LOG(Y50,10)))))</f>
        <v>0</v>
      </c>
      <c r="AB50" s="44">
        <v>344.03804868629436</v>
      </c>
      <c r="AC50" s="114">
        <v>344.03804868629436</v>
      </c>
      <c r="AD50" s="102" t="s">
        <v>30</v>
      </c>
      <c r="AE50" s="18">
        <v>0</v>
      </c>
      <c r="AF50" s="115">
        <v>344.03804868629436</v>
      </c>
      <c r="AN50" s="84"/>
      <c r="AO50" s="84"/>
      <c r="AP50" s="84"/>
      <c r="AQ50" s="84"/>
      <c r="AR50" s="84"/>
      <c r="AS50" s="84"/>
      <c r="AT50" s="84"/>
      <c r="AU50" s="84"/>
    </row>
    <row r="51" spans="1:47" ht="13" customHeight="1" x14ac:dyDescent="0.15">
      <c r="A51" s="9">
        <v>44</v>
      </c>
      <c r="B51" s="28" t="s">
        <v>219</v>
      </c>
      <c r="C51" s="28" t="s">
        <v>117</v>
      </c>
      <c r="D51" s="18">
        <v>1.0322848749616356</v>
      </c>
      <c r="E51" s="28" t="s">
        <v>22</v>
      </c>
      <c r="F51" s="22">
        <v>1</v>
      </c>
      <c r="G51" s="28" t="s">
        <v>23</v>
      </c>
      <c r="H51" s="22" t="s">
        <v>2</v>
      </c>
      <c r="I51" s="18">
        <f>AF51</f>
        <v>322.84874961635626</v>
      </c>
      <c r="K51" s="113" t="str">
        <f>IF(AND(K$1&lt;&gt;$F51,J51&gt;0)=TRUE,1,"")</f>
        <v/>
      </c>
      <c r="L51" s="104">
        <f>IF(J51="",0,(L$4*(101+(1000* LOG(J$4,10) )-(1000*LOG(J51,10)))))</f>
        <v>0</v>
      </c>
      <c r="M51" s="84"/>
      <c r="N51" s="102" t="str">
        <f>IF(AND(N$1&lt;&gt;$F51,M51&gt;0)=TRUE,1,"")</f>
        <v/>
      </c>
      <c r="O51" s="18">
        <f>IF(M51="",0,(O$4*(101+(1000* LOG(M$4,10) )-(1000*LOG(M51,10)))))</f>
        <v>0</v>
      </c>
      <c r="Q51" s="113" t="str">
        <f>IF(AND(Q$1&lt;&gt;$F51,P51&gt;0)=TRUE,1,"")</f>
        <v/>
      </c>
      <c r="R51" s="104">
        <f>IF(P51="",0,(R$4*(101+(1000* LOG(P$4,10) )-(1000*LOG(P51,10)))))</f>
        <v>0</v>
      </c>
      <c r="S51" s="84"/>
      <c r="T51" s="102" t="str">
        <f>IF(AND(T$1&lt;&gt;$F51,S51&gt;0)=TRUE,1,"")</f>
        <v/>
      </c>
      <c r="U51" s="18">
        <f>IF(S51="",0,(U$4*(101+(1000* LOG(S$4,10) )-(1000*LOG(S51,10)))))</f>
        <v>0</v>
      </c>
      <c r="W51" s="113" t="str">
        <f>IF(AND(W$1&lt;&gt;$F51,V51&gt;0)=TRUE,1,"")</f>
        <v/>
      </c>
      <c r="X51" s="104">
        <f>IF(V51="",0,(X$4*(101+(1000* LOG(V$4,10) )-(1000*LOG(V51,10)))))</f>
        <v>0</v>
      </c>
      <c r="Y51" s="84">
        <v>9</v>
      </c>
      <c r="Z51" s="102" t="str">
        <f>IF(AND(Z$1&lt;&gt;$F51,Y51&gt;0)=TRUE,1,"")</f>
        <v/>
      </c>
      <c r="AA51" s="18">
        <f>IF(Y51="",0,(AA$4*(101+(1000* LOG(Y$4,10) )-(1000*LOG(Y51,10)))))</f>
        <v>322.84874961635626</v>
      </c>
      <c r="AB51" s="44">
        <v>322.84874961635626</v>
      </c>
      <c r="AC51" s="114">
        <v>322.84874961635626</v>
      </c>
      <c r="AD51" s="102" t="s">
        <v>30</v>
      </c>
      <c r="AE51" s="18">
        <v>0</v>
      </c>
      <c r="AF51" s="115">
        <v>322.84874961635626</v>
      </c>
      <c r="AN51" s="84"/>
      <c r="AO51" s="84"/>
      <c r="AP51" s="84"/>
      <c r="AQ51" s="84"/>
      <c r="AR51" s="84"/>
      <c r="AS51" s="84"/>
      <c r="AT51" s="84"/>
      <c r="AU51" s="84"/>
    </row>
    <row r="52" spans="1:47" ht="13" customHeight="1" x14ac:dyDescent="0.15">
      <c r="A52" s="9">
        <v>45</v>
      </c>
      <c r="B52" s="28" t="s">
        <v>245</v>
      </c>
      <c r="C52" s="28" t="s">
        <v>62</v>
      </c>
      <c r="D52" s="18">
        <v>1.0317709109963946</v>
      </c>
      <c r="E52" s="28" t="s">
        <v>16</v>
      </c>
      <c r="F52" s="22">
        <v>1</v>
      </c>
      <c r="G52" s="28" t="s">
        <v>23</v>
      </c>
      <c r="H52" s="22" t="s">
        <v>2</v>
      </c>
      <c r="I52" s="18">
        <f>AF52</f>
        <v>317.70910996394514</v>
      </c>
      <c r="K52" s="113" t="str">
        <f>IF(AND(K$1&lt;&gt;$F52,J52&gt;0)=TRUE,1,"")</f>
        <v/>
      </c>
      <c r="L52" s="104">
        <f>IF(J52="",0,(L$4*(101+(1000* LOG(J$4,10) )-(1000*LOG(J52,10)))))</f>
        <v>0</v>
      </c>
      <c r="M52" s="84">
        <v>17</v>
      </c>
      <c r="N52" s="102" t="str">
        <f>IF(AND(N$1&lt;&gt;$F52,M52&gt;0)=TRUE,1,"")</f>
        <v/>
      </c>
      <c r="O52" s="18">
        <f>IF(M52="",0,(O$4*(101+(1000* LOG(M$4,10) )-(1000*LOG(M52,10)))))</f>
        <v>317.70910996394514</v>
      </c>
      <c r="Q52" s="113" t="str">
        <f>IF(AND(Q$1&lt;&gt;$F52,P52&gt;0)=TRUE,1,"")</f>
        <v/>
      </c>
      <c r="R52" s="104">
        <f>IF(P52="",0,(R$4*(101+(1000* LOG(P$4,10) )-(1000*LOG(P52,10)))))</f>
        <v>0</v>
      </c>
      <c r="S52" s="84"/>
      <c r="T52" s="102" t="str">
        <f>IF(AND(T$1&lt;&gt;$F52,S52&gt;0)=TRUE,1,"")</f>
        <v/>
      </c>
      <c r="U52" s="18">
        <f>IF(S52="",0,(U$4*(101+(1000* LOG(S$4,10) )-(1000*LOG(S52,10)))))</f>
        <v>0</v>
      </c>
      <c r="W52" s="113" t="str">
        <f>IF(AND(W$1&lt;&gt;$F52,V52&gt;0)=TRUE,1,"")</f>
        <v/>
      </c>
      <c r="X52" s="104">
        <f>IF(V52="",0,(X$4*(101+(1000* LOG(V$4,10) )-(1000*LOG(V52,10)))))</f>
        <v>0</v>
      </c>
      <c r="Y52" s="84"/>
      <c r="Z52" s="102" t="str">
        <f>IF(AND(Z$1&lt;&gt;$F52,Y52&gt;0)=TRUE,1,"")</f>
        <v/>
      </c>
      <c r="AA52" s="18">
        <f>IF(Y52="",0,(AA$4*(101+(1000* LOG(Y$4,10) )-(1000*LOG(Y52,10)))))</f>
        <v>0</v>
      </c>
      <c r="AB52" s="44">
        <v>317.70910996394514</v>
      </c>
      <c r="AC52" s="114">
        <v>317.70910996394514</v>
      </c>
      <c r="AD52" s="102" t="s">
        <v>30</v>
      </c>
      <c r="AE52" s="18">
        <v>0</v>
      </c>
      <c r="AF52" s="115">
        <v>317.70910996394514</v>
      </c>
      <c r="AN52" s="84"/>
      <c r="AO52" s="84"/>
      <c r="AP52" s="84"/>
      <c r="AQ52" s="84"/>
      <c r="AR52" s="84"/>
      <c r="AS52" s="84"/>
      <c r="AT52" s="84"/>
      <c r="AU52" s="84"/>
    </row>
    <row r="53" spans="1:47" ht="13" customHeight="1" x14ac:dyDescent="0.15">
      <c r="A53" s="9">
        <v>46</v>
      </c>
      <c r="B53" s="28" t="s">
        <v>214</v>
      </c>
      <c r="C53" s="28" t="s">
        <v>101</v>
      </c>
      <c r="D53" s="18">
        <v>2.0312264673847347</v>
      </c>
      <c r="E53" s="28" t="s">
        <v>21</v>
      </c>
      <c r="F53" s="22">
        <v>2</v>
      </c>
      <c r="G53" s="28" t="s">
        <v>23</v>
      </c>
      <c r="H53" s="22" t="s">
        <v>2</v>
      </c>
      <c r="I53" s="18">
        <f>AF53</f>
        <v>312.26467384734696</v>
      </c>
      <c r="K53" s="113" t="str">
        <f>IF(AND(K$1&lt;&gt;$F53,J53&gt;0)=TRUE,1,"")</f>
        <v/>
      </c>
      <c r="L53" s="104">
        <f>IF(J53="",0,(L$4*(101+(1000* LOG(J$4,10) )-(1000*LOG(J53,10)))))</f>
        <v>0</v>
      </c>
      <c r="M53" s="84"/>
      <c r="N53" s="102" t="str">
        <f>IF(AND(N$1&lt;&gt;$F53,M53&gt;0)=TRUE,1,"")</f>
        <v/>
      </c>
      <c r="O53" s="18">
        <f>IF(M53="",0,(O$4*(101+(1000* LOG(M$4,10) )-(1000*LOG(M53,10)))))</f>
        <v>0</v>
      </c>
      <c r="Q53" s="113" t="str">
        <f>IF(AND(Q$1&lt;&gt;$F53,P53&gt;0)=TRUE,1,"")</f>
        <v/>
      </c>
      <c r="R53" s="104">
        <f>IF(P53="",0,(R$4*(101+(1000* LOG(P$4,10) )-(1000*LOG(P53,10)))))</f>
        <v>0</v>
      </c>
      <c r="S53" s="84">
        <v>21</v>
      </c>
      <c r="T53" s="102">
        <f>IF(AND(T$1&lt;&gt;$F53,S53&gt;0)=TRUE,1,"")</f>
        <v>1</v>
      </c>
      <c r="U53" s="18">
        <f>IF(S53="",0,(U$4*(101+(1000* LOG(S$4,10) )-(1000*LOG(S53,10)))))</f>
        <v>101</v>
      </c>
      <c r="V53" s="83">
        <v>29</v>
      </c>
      <c r="W53" s="113" t="str">
        <f>IF(AND(W$1&lt;&gt;$F53,V53&gt;0)=TRUE,1,"")</f>
        <v/>
      </c>
      <c r="X53" s="104">
        <f>IF(V53="",0,(X$4*(101+(1000* LOG(V$4,10) )-(1000*LOG(V53,10)))))</f>
        <v>196.39492747366376</v>
      </c>
      <c r="Y53" s="84"/>
      <c r="Z53" s="102" t="str">
        <f>IF(AND(Z$1&lt;&gt;$F53,Y53&gt;0)=TRUE,1,"")</f>
        <v/>
      </c>
      <c r="AA53" s="18">
        <f>IF(Y53="",0,(AA$4*(101+(1000* LOG(Y$4,10) )-(1000*LOG(Y53,10)))))</f>
        <v>0</v>
      </c>
      <c r="AB53" s="44">
        <v>297.39492747366376</v>
      </c>
      <c r="AC53" s="114">
        <v>297.39492747366376</v>
      </c>
      <c r="AD53" s="102" t="s">
        <v>258</v>
      </c>
      <c r="AE53" s="18">
        <v>14.869746373683189</v>
      </c>
      <c r="AF53" s="115">
        <v>312.26467384734696</v>
      </c>
      <c r="AN53" s="84"/>
      <c r="AO53" s="84"/>
      <c r="AP53" s="84"/>
      <c r="AQ53" s="84"/>
      <c r="AR53" s="84"/>
      <c r="AS53" s="84"/>
      <c r="AT53" s="84"/>
      <c r="AU53" s="84"/>
    </row>
    <row r="54" spans="1:47" ht="13" customHeight="1" x14ac:dyDescent="0.15">
      <c r="A54" s="9">
        <v>47</v>
      </c>
      <c r="B54" s="6" t="s">
        <v>183</v>
      </c>
      <c r="C54" s="28" t="s">
        <v>100</v>
      </c>
      <c r="D54" s="18">
        <v>1.0305119982655924</v>
      </c>
      <c r="E54" s="28" t="s">
        <v>19</v>
      </c>
      <c r="F54" s="22">
        <v>2</v>
      </c>
      <c r="G54" s="28" t="s">
        <v>24</v>
      </c>
      <c r="H54" s="22" t="s">
        <v>2</v>
      </c>
      <c r="I54" s="18">
        <f>AF54</f>
        <v>305.11998265592456</v>
      </c>
      <c r="K54" s="113" t="str">
        <f>IF(AND(K$1&lt;&gt;$F54,J54&gt;0)=TRUE,1,"")</f>
        <v/>
      </c>
      <c r="L54" s="104">
        <f>IF(J54="",0,(L$4*(101+(1000* LOG(J$4,10) )-(1000*LOG(J54,10)))))</f>
        <v>0</v>
      </c>
      <c r="M54" s="84"/>
      <c r="N54" s="102" t="str">
        <f>IF(AND(N$1&lt;&gt;$F54,M54&gt;0)=TRUE,1,"")</f>
        <v/>
      </c>
      <c r="O54" s="18">
        <f>IF(M54="",0,(O$4*(101+(1000* LOG(M$4,10) )-(1000*LOG(M54,10)))))</f>
        <v>0</v>
      </c>
      <c r="P54" s="83">
        <v>10</v>
      </c>
      <c r="Q54" s="113" t="str">
        <f>IF(AND(Q$1&lt;&gt;$F54,P54&gt;0)=TRUE,1,"")</f>
        <v/>
      </c>
      <c r="R54" s="104">
        <f>IF(P54="",0,(R$4*(101+(1000* LOG(P$4,10) )-(1000*LOG(P54,10)))))</f>
        <v>305.11998265592456</v>
      </c>
      <c r="S54" s="84"/>
      <c r="T54" s="102" t="str">
        <f>IF(AND(T$1&lt;&gt;$F54,S54&gt;0)=TRUE,1,"")</f>
        <v/>
      </c>
      <c r="U54" s="18">
        <f>IF(S54="",0,(U$4*(101+(1000* LOG(S$4,10) )-(1000*LOG(S54,10)))))</f>
        <v>0</v>
      </c>
      <c r="W54" s="113" t="str">
        <f>IF(AND(W$1&lt;&gt;$F54,V54&gt;0)=TRUE,1,"")</f>
        <v/>
      </c>
      <c r="X54" s="104">
        <f>IF(V54="",0,(X$4*(101+(1000* LOG(V$4,10) )-(1000*LOG(V54,10)))))</f>
        <v>0</v>
      </c>
      <c r="Y54" s="84"/>
      <c r="Z54" s="102" t="str">
        <f>IF(AND(Z$1&lt;&gt;$F54,Y54&gt;0)=TRUE,1,"")</f>
        <v/>
      </c>
      <c r="AA54" s="18">
        <f>IF(Y54="",0,(AA$4*(101+(1000* LOG(Y$4,10) )-(1000*LOG(Y54,10)))))</f>
        <v>0</v>
      </c>
      <c r="AB54" s="44">
        <v>305.11998265592456</v>
      </c>
      <c r="AC54" s="114">
        <v>305.11998265592456</v>
      </c>
      <c r="AD54" s="102" t="s">
        <v>30</v>
      </c>
      <c r="AE54" s="18">
        <v>0</v>
      </c>
      <c r="AF54" s="115">
        <v>305.11998265592456</v>
      </c>
      <c r="AN54" s="84"/>
      <c r="AO54" s="84"/>
      <c r="AP54" s="84"/>
      <c r="AQ54" s="84"/>
      <c r="AR54" s="84"/>
      <c r="AS54" s="84"/>
      <c r="AT54" s="84"/>
      <c r="AU54" s="84"/>
    </row>
    <row r="55" spans="1:47" ht="13" customHeight="1" x14ac:dyDescent="0.15">
      <c r="A55" s="9">
        <v>48</v>
      </c>
      <c r="B55" s="28" t="s">
        <v>246</v>
      </c>
      <c r="C55" s="28" t="s">
        <v>51</v>
      </c>
      <c r="D55" s="18">
        <v>1.0305119982655924</v>
      </c>
      <c r="E55" s="28" t="s">
        <v>19</v>
      </c>
      <c r="F55" s="22">
        <v>2</v>
      </c>
      <c r="G55" s="28" t="s">
        <v>24</v>
      </c>
      <c r="H55" s="22" t="s">
        <v>2</v>
      </c>
      <c r="I55" s="18">
        <f>AF55</f>
        <v>305.11998265592456</v>
      </c>
      <c r="J55" s="83">
        <v>10</v>
      </c>
      <c r="K55" s="113" t="str">
        <f>IF(AND(K$1&lt;&gt;$F55,J55&gt;0)=TRUE,1,"")</f>
        <v/>
      </c>
      <c r="L55" s="104">
        <f>IF(J55="",0,(L$4*(101+(1000* LOG(J$4,10) )-(1000*LOG(J55,10)))))</f>
        <v>305.11998265592456</v>
      </c>
      <c r="M55" s="84"/>
      <c r="N55" s="102" t="str">
        <f>IF(AND(N$1&lt;&gt;$F55,M55&gt;0)=TRUE,1,"")</f>
        <v/>
      </c>
      <c r="O55" s="18">
        <f>IF(M55="",0,(O$4*(101+(1000* LOG(M$4,10) )-(1000*LOG(M55,10)))))</f>
        <v>0</v>
      </c>
      <c r="Q55" s="113" t="str">
        <f>IF(AND(Q$1&lt;&gt;$F55,P55&gt;0)=TRUE,1,"")</f>
        <v/>
      </c>
      <c r="R55" s="104">
        <f>IF(P55="",0,(R$4*(101+(1000* LOG(P$4,10) )-(1000*LOG(P55,10)))))</f>
        <v>0</v>
      </c>
      <c r="S55" s="84"/>
      <c r="T55" s="102" t="str">
        <f>IF(AND(T$1&lt;&gt;$F55,S55&gt;0)=TRUE,1,"")</f>
        <v/>
      </c>
      <c r="U55" s="18">
        <f>IF(S55="",0,(U$4*(101+(1000* LOG(S$4,10) )-(1000*LOG(S55,10)))))</f>
        <v>0</v>
      </c>
      <c r="W55" s="113" t="str">
        <f>IF(AND(W$1&lt;&gt;$F55,V55&gt;0)=TRUE,1,"")</f>
        <v/>
      </c>
      <c r="X55" s="104">
        <f>IF(V55="",0,(X$4*(101+(1000* LOG(V$4,10) )-(1000*LOG(V55,10)))))</f>
        <v>0</v>
      </c>
      <c r="Y55" s="84"/>
      <c r="Z55" s="102" t="str">
        <f>IF(AND(Z$1&lt;&gt;$F55,Y55&gt;0)=TRUE,1,"")</f>
        <v/>
      </c>
      <c r="AA55" s="18">
        <f>IF(Y55="",0,(AA$4*(101+(1000* LOG(Y$4,10) )-(1000*LOG(Y55,10)))))</f>
        <v>0</v>
      </c>
      <c r="AB55" s="44">
        <v>305.11998265592456</v>
      </c>
      <c r="AC55" s="114">
        <v>305.11998265592456</v>
      </c>
      <c r="AD55" s="102" t="s">
        <v>30</v>
      </c>
      <c r="AE55" s="18">
        <v>0</v>
      </c>
      <c r="AF55" s="115">
        <v>305.11998265592456</v>
      </c>
      <c r="AN55" s="84"/>
      <c r="AO55" s="84"/>
      <c r="AP55" s="84"/>
      <c r="AQ55" s="84"/>
      <c r="AR55" s="84"/>
      <c r="AS55" s="84"/>
      <c r="AT55" s="84"/>
      <c r="AU55" s="84"/>
    </row>
    <row r="56" spans="1:47" ht="13" hidden="1" customHeight="1" x14ac:dyDescent="0.15">
      <c r="A56" s="9">
        <v>49</v>
      </c>
      <c r="B56" s="6" t="s">
        <v>247</v>
      </c>
      <c r="C56" s="118" t="s">
        <v>48</v>
      </c>
      <c r="D56" s="18">
        <v>1.0292885526238913</v>
      </c>
      <c r="E56" s="28" t="s">
        <v>16</v>
      </c>
      <c r="F56" s="22">
        <v>1</v>
      </c>
      <c r="G56" s="28" t="s">
        <v>24</v>
      </c>
      <c r="H56" s="22" t="s">
        <v>2</v>
      </c>
      <c r="I56" s="18">
        <f>AF56</f>
        <v>292.88552623891314</v>
      </c>
      <c r="K56" s="113" t="str">
        <f>IF(AND(K$1&lt;&gt;$F56,J56&gt;0)=TRUE,1,"")</f>
        <v/>
      </c>
      <c r="L56" s="104">
        <f>IF(J56="",0,(L$4*(101+(1000* LOG(J$4,10) )-(1000*LOG(J56,10)))))</f>
        <v>0</v>
      </c>
      <c r="M56" s="84">
        <v>18</v>
      </c>
      <c r="N56" s="102" t="str">
        <f>IF(AND(N$1&lt;&gt;$F56,M56&gt;0)=TRUE,1,"")</f>
        <v/>
      </c>
      <c r="O56" s="18">
        <f>IF(M56="",0,(O$4*(101+(1000* LOG(M$4,10) )-(1000*LOG(M56,10)))))</f>
        <v>292.88552623891314</v>
      </c>
      <c r="Q56" s="113" t="str">
        <f>IF(AND(Q$1&lt;&gt;$F56,P56&gt;0)=TRUE,1,"")</f>
        <v/>
      </c>
      <c r="R56" s="104">
        <f>IF(P56="",0,(R$4*(101+(1000* LOG(P$4,10) )-(1000*LOG(P56,10)))))</f>
        <v>0</v>
      </c>
      <c r="S56" s="84"/>
      <c r="T56" s="102" t="str">
        <f>IF(AND(T$1&lt;&gt;$F56,S56&gt;0)=TRUE,1,"")</f>
        <v/>
      </c>
      <c r="U56" s="18">
        <f>IF(S56="",0,(U$4*(101+(1000* LOG(S$4,10) )-(1000*LOG(S56,10)))))</f>
        <v>0</v>
      </c>
      <c r="W56" s="113" t="str">
        <f>IF(AND(W$1&lt;&gt;$F56,V56&gt;0)=TRUE,1,"")</f>
        <v/>
      </c>
      <c r="X56" s="104">
        <f>IF(V56="",0,(X$4*(101+(1000* LOG(V$4,10) )-(1000*LOG(V56,10)))))</f>
        <v>0</v>
      </c>
      <c r="Y56" s="84"/>
      <c r="Z56" s="102" t="str">
        <f>IF(AND(Z$1&lt;&gt;$F56,Y56&gt;0)=TRUE,1,"")</f>
        <v/>
      </c>
      <c r="AA56" s="18">
        <f>IF(Y56="",0,(AA$4*(101+(1000* LOG(Y$4,10) )-(1000*LOG(Y56,10)))))</f>
        <v>0</v>
      </c>
      <c r="AB56" s="44">
        <v>292.88552623891314</v>
      </c>
      <c r="AC56" s="114">
        <v>292.88552623891314</v>
      </c>
      <c r="AD56" s="102" t="s">
        <v>30</v>
      </c>
      <c r="AE56" s="18">
        <v>0</v>
      </c>
      <c r="AF56" s="115">
        <v>292.88552623891314</v>
      </c>
      <c r="AN56" s="84"/>
      <c r="AO56" s="84"/>
      <c r="AP56" s="84"/>
      <c r="AQ56" s="84"/>
      <c r="AR56" s="84"/>
      <c r="AS56" s="84"/>
      <c r="AT56" s="84"/>
      <c r="AU56" s="84"/>
    </row>
    <row r="57" spans="1:47" ht="13" customHeight="1" x14ac:dyDescent="0.15">
      <c r="A57" s="9" t="s">
        <v>2</v>
      </c>
      <c r="B57" s="6" t="s">
        <v>79</v>
      </c>
      <c r="C57" s="28" t="s">
        <v>218</v>
      </c>
      <c r="D57" s="18">
        <v>1.0290945822008466</v>
      </c>
      <c r="E57" s="28" t="s">
        <v>42</v>
      </c>
      <c r="F57" s="22">
        <v>3</v>
      </c>
      <c r="G57" s="28" t="s">
        <v>24</v>
      </c>
      <c r="H57" s="22" t="e">
        <v>#N/A</v>
      </c>
      <c r="I57" s="18">
        <f>AF57</f>
        <v>290.9458220084652</v>
      </c>
      <c r="K57" s="113" t="str">
        <f>IF(AND(K$1&lt;&gt;$F57,J57&gt;0)=TRUE,1,"")</f>
        <v/>
      </c>
      <c r="L57" s="104">
        <f>IF(J57="",0,(L$4*(101+(1000* LOG(J$4,10) )-(1000*LOG(J57,10)))))</f>
        <v>0</v>
      </c>
      <c r="M57" s="84"/>
      <c r="N57" s="102" t="str">
        <f>IF(AND(N$1&lt;&gt;$F57,M57&gt;0)=TRUE,1,"")</f>
        <v/>
      </c>
      <c r="O57" s="18">
        <f>IF(M57="",0,(O$4*(101+(1000* LOG(M$4,10) )-(1000*LOG(M57,10)))))</f>
        <v>0</v>
      </c>
      <c r="Q57" s="113" t="str">
        <f>IF(AND(Q$1&lt;&gt;$F57,P57&gt;0)=TRUE,1,"")</f>
        <v/>
      </c>
      <c r="R57" s="104">
        <f>IF(P57="",0,(R$4*(101+(1000* LOG(P$4,10) )-(1000*LOG(P57,10)))))</f>
        <v>0</v>
      </c>
      <c r="S57" s="84"/>
      <c r="T57" s="102" t="str">
        <f>IF(AND(T$1&lt;&gt;$F57,S57&gt;0)=TRUE,1,"")</f>
        <v/>
      </c>
      <c r="U57" s="18">
        <f>IF(S57="",0,(U$4*(101+(1000* LOG(S$4,10) )-(1000*LOG(S57,10)))))</f>
        <v>0</v>
      </c>
      <c r="W57" s="113" t="str">
        <f>IF(AND(W$1&lt;&gt;$F57,V57&gt;0)=TRUE,1,"")</f>
        <v/>
      </c>
      <c r="X57" s="104">
        <f>IF(V57="",0,(X$4*(101+(1000* LOG(V$4,10) )-(1000*LOG(V57,10)))))</f>
        <v>0</v>
      </c>
      <c r="Y57" s="84">
        <v>10</v>
      </c>
      <c r="Z57" s="102">
        <f>IF(AND(Z$1&lt;&gt;$F57,Y57&gt;0)=TRUE,1,"")</f>
        <v>1</v>
      </c>
      <c r="AA57" s="18">
        <f>IF(Y57="",0,(AA$4*(101+(1000* LOG(Y$4,10) )-(1000*LOG(Y57,10)))))</f>
        <v>277.09125905568112</v>
      </c>
      <c r="AB57" s="44">
        <v>277.09125905568112</v>
      </c>
      <c r="AC57" s="114">
        <v>277.09125905568112</v>
      </c>
      <c r="AD57" s="102" t="s">
        <v>258</v>
      </c>
      <c r="AE57" s="18">
        <v>13.854562952784057</v>
      </c>
      <c r="AF57" s="115">
        <v>290.9458220084652</v>
      </c>
      <c r="AN57" s="84"/>
      <c r="AO57" s="84"/>
      <c r="AP57" s="84"/>
      <c r="AQ57" s="84"/>
      <c r="AR57" s="84"/>
      <c r="AS57" s="84"/>
      <c r="AT57" s="84"/>
      <c r="AU57" s="84"/>
    </row>
    <row r="58" spans="1:47" ht="13" customHeight="1" x14ac:dyDescent="0.15">
      <c r="A58" s="9">
        <v>50</v>
      </c>
      <c r="B58" s="6" t="s">
        <v>212</v>
      </c>
      <c r="C58" s="28" t="s">
        <v>97</v>
      </c>
      <c r="D58" s="18">
        <v>2.0278401463568287</v>
      </c>
      <c r="E58" s="28" t="s">
        <v>21</v>
      </c>
      <c r="F58" s="22">
        <v>2</v>
      </c>
      <c r="G58" s="28" t="s">
        <v>23</v>
      </c>
      <c r="H58" s="22" t="s">
        <v>2</v>
      </c>
      <c r="I58" s="18">
        <f>AF58</f>
        <v>278.40146356828546</v>
      </c>
      <c r="K58" s="113" t="str">
        <f>IF(AND(K$1&lt;&gt;$F58,J58&gt;0)=TRUE,1,"")</f>
        <v/>
      </c>
      <c r="L58" s="104">
        <f>IF(J58="",0,(L$4*(101+(1000* LOG(J$4,10) )-(1000*LOG(J58,10)))))</f>
        <v>0</v>
      </c>
      <c r="M58" s="84"/>
      <c r="N58" s="102" t="str">
        <f>IF(AND(N$1&lt;&gt;$F58,M58&gt;0)=TRUE,1,"")</f>
        <v/>
      </c>
      <c r="O58" s="18">
        <f>IF(M58="",0,(O$4*(101+(1000* LOG(M$4,10) )-(1000*LOG(M58,10)))))</f>
        <v>0</v>
      </c>
      <c r="Q58" s="113" t="str">
        <f>IF(AND(Q$1&lt;&gt;$F58,P58&gt;0)=TRUE,1,"")</f>
        <v/>
      </c>
      <c r="R58" s="104">
        <f>IF(P58="",0,(R$4*(101+(1000* LOG(P$4,10) )-(1000*LOG(P58,10)))))</f>
        <v>0</v>
      </c>
      <c r="S58" s="84">
        <v>20</v>
      </c>
      <c r="T58" s="102">
        <f>IF(AND(T$1&lt;&gt;$F58,S58&gt;0)=TRUE,1,"")</f>
        <v>1</v>
      </c>
      <c r="U58" s="18">
        <f>IF(S58="",0,(U$4*(101+(1000* LOG(S$4,10) )-(1000*LOG(S58,10)))))</f>
        <v>122.18929906993799</v>
      </c>
      <c r="V58" s="83">
        <v>32</v>
      </c>
      <c r="W58" s="113" t="str">
        <f>IF(AND(W$1&lt;&gt;$F58,V58&gt;0)=TRUE,1,"")</f>
        <v/>
      </c>
      <c r="X58" s="104">
        <f>IF(V58="",0,(X$4*(101+(1000* LOG(V$4,10) )-(1000*LOG(V58,10)))))</f>
        <v>142.95495194747673</v>
      </c>
      <c r="Y58" s="84"/>
      <c r="Z58" s="102" t="str">
        <f>IF(AND(Z$1&lt;&gt;$F58,Y58&gt;0)=TRUE,1,"")</f>
        <v/>
      </c>
      <c r="AA58" s="18">
        <f>IF(Y58="",0,(AA$4*(101+(1000* LOG(Y$4,10) )-(1000*LOG(Y58,10)))))</f>
        <v>0</v>
      </c>
      <c r="AB58" s="44">
        <v>265.14425101741472</v>
      </c>
      <c r="AC58" s="114">
        <v>265.14425101741472</v>
      </c>
      <c r="AD58" s="102" t="s">
        <v>258</v>
      </c>
      <c r="AE58" s="18">
        <v>13.257212550870737</v>
      </c>
      <c r="AF58" s="115">
        <v>278.40146356828546</v>
      </c>
      <c r="AN58" s="84"/>
      <c r="AO58" s="84"/>
      <c r="AP58" s="84"/>
      <c r="AQ58" s="84"/>
      <c r="AR58" s="84"/>
      <c r="AS58" s="84"/>
      <c r="AT58" s="84"/>
      <c r="AU58" s="84"/>
    </row>
    <row r="59" spans="1:47" ht="13" customHeight="1" x14ac:dyDescent="0.15">
      <c r="A59" s="9">
        <v>51</v>
      </c>
      <c r="B59" s="6" t="s">
        <v>248</v>
      </c>
      <c r="C59" s="28" t="s">
        <v>109</v>
      </c>
      <c r="D59" s="18">
        <v>1.0269404430389391</v>
      </c>
      <c r="E59" s="28" t="s">
        <v>16</v>
      </c>
      <c r="F59" s="22">
        <v>1</v>
      </c>
      <c r="G59" s="28" t="s">
        <v>24</v>
      </c>
      <c r="H59" s="22" t="s">
        <v>2</v>
      </c>
      <c r="I59" s="18">
        <f>AF59</f>
        <v>269.40443038938997</v>
      </c>
      <c r="K59" s="113" t="str">
        <f>IF(AND(K$1&lt;&gt;$F59,J59&gt;0)=TRUE,1,"")</f>
        <v/>
      </c>
      <c r="L59" s="104">
        <f>IF(J59="",0,(L$4*(101+(1000* LOG(J$4,10) )-(1000*LOG(J59,10)))))</f>
        <v>0</v>
      </c>
      <c r="M59" s="84">
        <v>19</v>
      </c>
      <c r="N59" s="102" t="str">
        <f>IF(AND(N$1&lt;&gt;$F59,M59&gt;0)=TRUE,1,"")</f>
        <v/>
      </c>
      <c r="O59" s="18">
        <f>IF(M59="",0,(O$4*(101+(1000* LOG(M$4,10) )-(1000*LOG(M59,10)))))</f>
        <v>269.40443038938997</v>
      </c>
      <c r="Q59" s="113" t="str">
        <f>IF(AND(Q$1&lt;&gt;$F59,P59&gt;0)=TRUE,1,"")</f>
        <v/>
      </c>
      <c r="R59" s="104">
        <f>IF(P59="",0,(R$4*(101+(1000* LOG(P$4,10) )-(1000*LOG(P59,10)))))</f>
        <v>0</v>
      </c>
      <c r="S59" s="84"/>
      <c r="T59" s="102" t="str">
        <f>IF(AND(T$1&lt;&gt;$F59,S59&gt;0)=TRUE,1,"")</f>
        <v/>
      </c>
      <c r="U59" s="18">
        <f>IF(S59="",0,(U$4*(101+(1000* LOG(S$4,10) )-(1000*LOG(S59,10)))))</f>
        <v>0</v>
      </c>
      <c r="W59" s="113" t="str">
        <f>IF(AND(W$1&lt;&gt;$F59,V59&gt;0)=TRUE,1,"")</f>
        <v/>
      </c>
      <c r="X59" s="104">
        <f>IF(V59="",0,(X$4*(101+(1000* LOG(V$4,10) )-(1000*LOG(V59,10)))))</f>
        <v>0</v>
      </c>
      <c r="Y59" s="84"/>
      <c r="Z59" s="102" t="str">
        <f>IF(AND(Z$1&lt;&gt;$F59,Y59&gt;0)=TRUE,1,"")</f>
        <v/>
      </c>
      <c r="AA59" s="18">
        <f>IF(Y59="",0,(AA$4*(101+(1000* LOG(Y$4,10) )-(1000*LOG(Y59,10)))))</f>
        <v>0</v>
      </c>
      <c r="AB59" s="44">
        <v>269.40443038938997</v>
      </c>
      <c r="AC59" s="114">
        <v>269.40443038938997</v>
      </c>
      <c r="AD59" s="102" t="s">
        <v>30</v>
      </c>
      <c r="AE59" s="18">
        <v>0</v>
      </c>
      <c r="AF59" s="115">
        <v>269.40443038938997</v>
      </c>
      <c r="AN59" s="84"/>
      <c r="AO59" s="84"/>
      <c r="AP59" s="84"/>
      <c r="AQ59" s="84"/>
      <c r="AR59" s="84"/>
      <c r="AS59" s="84"/>
      <c r="AT59" s="84"/>
      <c r="AU59" s="84"/>
    </row>
    <row r="60" spans="1:47" ht="13" customHeight="1" x14ac:dyDescent="0.15">
      <c r="A60" s="9">
        <v>52</v>
      </c>
      <c r="B60" s="6" t="s">
        <v>189</v>
      </c>
      <c r="C60" s="28" t="s">
        <v>105</v>
      </c>
      <c r="D60" s="18">
        <v>1.02637272974977</v>
      </c>
      <c r="E60" s="28" t="s">
        <v>19</v>
      </c>
      <c r="F60" s="22">
        <v>2</v>
      </c>
      <c r="G60" s="28" t="s">
        <v>24</v>
      </c>
      <c r="H60" s="22" t="s">
        <v>2</v>
      </c>
      <c r="I60" s="18">
        <f>AF60</f>
        <v>263.72729749769974</v>
      </c>
      <c r="K60" s="113" t="str">
        <f>IF(AND(K$1&lt;&gt;$F60,J60&gt;0)=TRUE,1,"")</f>
        <v/>
      </c>
      <c r="L60" s="104">
        <f>IF(J60="",0,(L$4*(101+(1000* LOG(J$4,10) )-(1000*LOG(J60,10)))))</f>
        <v>0</v>
      </c>
      <c r="M60" s="84"/>
      <c r="N60" s="102" t="str">
        <f>IF(AND(N$1&lt;&gt;$F60,M60&gt;0)=TRUE,1,"")</f>
        <v/>
      </c>
      <c r="O60" s="18">
        <f>IF(M60="",0,(O$4*(101+(1000* LOG(M$4,10) )-(1000*LOG(M60,10)))))</f>
        <v>0</v>
      </c>
      <c r="P60" s="83">
        <v>11</v>
      </c>
      <c r="Q60" s="113" t="str">
        <f>IF(AND(Q$1&lt;&gt;$F60,P60&gt;0)=TRUE,1,"")</f>
        <v/>
      </c>
      <c r="R60" s="104">
        <f>IF(P60="",0,(R$4*(101+(1000* LOG(P$4,10) )-(1000*LOG(P60,10)))))</f>
        <v>263.72729749769974</v>
      </c>
      <c r="S60" s="84"/>
      <c r="T60" s="102" t="str">
        <f>IF(AND(T$1&lt;&gt;$F60,S60&gt;0)=TRUE,1,"")</f>
        <v/>
      </c>
      <c r="U60" s="18">
        <f>IF(S60="",0,(U$4*(101+(1000* LOG(S$4,10) )-(1000*LOG(S60,10)))))</f>
        <v>0</v>
      </c>
      <c r="W60" s="113" t="str">
        <f>IF(AND(W$1&lt;&gt;$F60,V60&gt;0)=TRUE,1,"")</f>
        <v/>
      </c>
      <c r="X60" s="104">
        <f>IF(V60="",0,(X$4*(101+(1000* LOG(V$4,10) )-(1000*LOG(V60,10)))))</f>
        <v>0</v>
      </c>
      <c r="Y60" s="84"/>
      <c r="Z60" s="102" t="str">
        <f>IF(AND(Z$1&lt;&gt;$F60,Y60&gt;0)=TRUE,1,"")</f>
        <v/>
      </c>
      <c r="AA60" s="18">
        <f>IF(Y60="",0,(AA$4*(101+(1000* LOG(Y$4,10) )-(1000*LOG(Y60,10)))))</f>
        <v>0</v>
      </c>
      <c r="AB60" s="44">
        <v>263.72729749769974</v>
      </c>
      <c r="AC60" s="114">
        <v>263.72729749769974</v>
      </c>
      <c r="AD60" s="102" t="s">
        <v>30</v>
      </c>
      <c r="AE60" s="18">
        <v>0</v>
      </c>
      <c r="AF60" s="115">
        <v>263.72729749769974</v>
      </c>
      <c r="AN60" s="84"/>
      <c r="AO60" s="84"/>
      <c r="AP60" s="84"/>
      <c r="AQ60" s="84"/>
      <c r="AR60" s="84"/>
      <c r="AS60" s="84"/>
      <c r="AT60" s="84"/>
      <c r="AU60" s="84"/>
    </row>
    <row r="61" spans="1:47" ht="13" customHeight="1" x14ac:dyDescent="0.15">
      <c r="A61" s="9">
        <v>53</v>
      </c>
      <c r="B61" s="28" t="s">
        <v>211</v>
      </c>
      <c r="C61" s="28" t="s">
        <v>92</v>
      </c>
      <c r="D61" s="18">
        <v>1.025948443746215</v>
      </c>
      <c r="E61" s="28" t="s">
        <v>21</v>
      </c>
      <c r="F61" s="22">
        <v>2</v>
      </c>
      <c r="G61" s="28" t="s">
        <v>24</v>
      </c>
      <c r="H61" s="22" t="s">
        <v>2</v>
      </c>
      <c r="I61" s="18">
        <f>AF61</f>
        <v>259.4844374621498</v>
      </c>
      <c r="K61" s="113" t="str">
        <f>IF(AND(K$1&lt;&gt;$F61,J61&gt;0)=TRUE,1,"")</f>
        <v/>
      </c>
      <c r="L61" s="104">
        <f>IF(J61="",0,(L$4*(101+(1000* LOG(J$4,10) )-(1000*LOG(J61,10)))))</f>
        <v>0</v>
      </c>
      <c r="M61" s="84"/>
      <c r="N61" s="102" t="str">
        <f>IF(AND(N$1&lt;&gt;$F61,M61&gt;0)=TRUE,1,"")</f>
        <v/>
      </c>
      <c r="O61" s="18">
        <f>IF(M61="",0,(O$4*(101+(1000* LOG(M$4,10) )-(1000*LOG(M61,10)))))</f>
        <v>0</v>
      </c>
      <c r="Q61" s="113" t="str">
        <f>IF(AND(Q$1&lt;&gt;$F61,P61&gt;0)=TRUE,1,"")</f>
        <v/>
      </c>
      <c r="R61" s="104">
        <f>IF(P61="",0,(R$4*(101+(1000* LOG(P$4,10) )-(1000*LOG(P61,10)))))</f>
        <v>0</v>
      </c>
      <c r="S61" s="84">
        <v>15</v>
      </c>
      <c r="T61" s="102">
        <f>IF(AND(T$1&lt;&gt;$F61,S61&gt;0)=TRUE,1,"")</f>
        <v>1</v>
      </c>
      <c r="U61" s="18">
        <f>IF(S61="",0,(U$4*(101+(1000* LOG(S$4,10) )-(1000*LOG(S61,10)))))</f>
        <v>247.12803567823789</v>
      </c>
      <c r="W61" s="113" t="str">
        <f>IF(AND(W$1&lt;&gt;$F61,V61&gt;0)=TRUE,1,"")</f>
        <v/>
      </c>
      <c r="X61" s="104">
        <f>IF(V61="",0,(X$4*(101+(1000* LOG(V$4,10) )-(1000*LOG(V61,10)))))</f>
        <v>0</v>
      </c>
      <c r="Y61" s="84"/>
      <c r="Z61" s="102" t="str">
        <f>IF(AND(Z$1&lt;&gt;$F61,Y61&gt;0)=TRUE,1,"")</f>
        <v/>
      </c>
      <c r="AA61" s="18">
        <f>IF(Y61="",0,(AA$4*(101+(1000* LOG(Y$4,10) )-(1000*LOG(Y61,10)))))</f>
        <v>0</v>
      </c>
      <c r="AB61" s="44">
        <v>247.12803567823789</v>
      </c>
      <c r="AC61" s="114">
        <v>247.12803567823789</v>
      </c>
      <c r="AD61" s="102" t="s">
        <v>258</v>
      </c>
      <c r="AE61" s="18">
        <v>12.356401783911895</v>
      </c>
      <c r="AF61" s="115">
        <v>259.4844374621498</v>
      </c>
      <c r="AN61" s="84"/>
      <c r="AO61" s="84"/>
      <c r="AP61" s="84"/>
      <c r="AQ61" s="84"/>
      <c r="AR61" s="84"/>
      <c r="AS61" s="84"/>
      <c r="AT61" s="84"/>
      <c r="AU61" s="84"/>
    </row>
    <row r="62" spans="1:47" ht="13" customHeight="1" x14ac:dyDescent="0.15">
      <c r="A62" s="9">
        <v>54</v>
      </c>
      <c r="B62" s="28" t="s">
        <v>188</v>
      </c>
      <c r="C62" s="28" t="s">
        <v>88</v>
      </c>
      <c r="D62" s="18">
        <v>2.0257738978470146</v>
      </c>
      <c r="E62" s="28" t="s">
        <v>15</v>
      </c>
      <c r="F62" s="22">
        <v>1</v>
      </c>
      <c r="G62" s="28" t="s">
        <v>23</v>
      </c>
      <c r="H62" s="22" t="s">
        <v>2</v>
      </c>
      <c r="I62" s="18">
        <f>AF62</f>
        <v>257.73897847014456</v>
      </c>
      <c r="K62" s="113" t="str">
        <f>IF(AND(K$1&lt;&gt;$F62,J62&gt;0)=TRUE,1,"")</f>
        <v/>
      </c>
      <c r="L62" s="104">
        <f>IF(J62="",0,(L$4*(101+(1000* LOG(J$4,10) )-(1000*LOG(J62,10)))))</f>
        <v>0</v>
      </c>
      <c r="M62" s="84"/>
      <c r="N62" s="102" t="str">
        <f>IF(AND(N$1&lt;&gt;$F62,M62&gt;0)=TRUE,1,"")</f>
        <v/>
      </c>
      <c r="O62" s="18">
        <f>IF(M62="",0,(O$4*(101+(1000* LOG(M$4,10) )-(1000*LOG(M62,10)))))</f>
        <v>0</v>
      </c>
      <c r="P62" s="83">
        <v>16</v>
      </c>
      <c r="Q62" s="113">
        <f>IF(AND(Q$1&lt;&gt;$F62,P62&gt;0)=TRUE,1,"")</f>
        <v>1</v>
      </c>
      <c r="R62" s="104">
        <f>IF(P62="",0,(R$4*(101+(1000* LOG(P$4,10) )-(1000*LOG(P62,10)))))</f>
        <v>101</v>
      </c>
      <c r="S62" s="84">
        <v>19</v>
      </c>
      <c r="T62" s="102">
        <f>IF(AND(T$1&lt;&gt;$F62,S62&gt;0)=TRUE,1,"")</f>
        <v>1</v>
      </c>
      <c r="U62" s="18">
        <f>IF(S62="",0,(U$4*(101+(1000* LOG(S$4,10) )-(1000*LOG(S62,10)))))</f>
        <v>144.46569378109007</v>
      </c>
      <c r="W62" s="113" t="str">
        <f>IF(AND(W$1&lt;&gt;$F62,V62&gt;0)=TRUE,1,"")</f>
        <v/>
      </c>
      <c r="X62" s="104">
        <f>IF(V62="",0,(X$4*(101+(1000* LOG(V$4,10) )-(1000*LOG(V62,10)))))</f>
        <v>0</v>
      </c>
      <c r="Y62" s="84"/>
      <c r="Z62" s="102" t="str">
        <f>IF(AND(Z$1&lt;&gt;$F62,Y62&gt;0)=TRUE,1,"")</f>
        <v/>
      </c>
      <c r="AA62" s="18">
        <f>IF(Y62="",0,(AA$4*(101+(1000* LOG(Y$4,10) )-(1000*LOG(Y62,10)))))</f>
        <v>0</v>
      </c>
      <c r="AB62" s="44">
        <v>245.46569378109007</v>
      </c>
      <c r="AC62" s="114">
        <v>245.46569378109007</v>
      </c>
      <c r="AD62" s="102" t="s">
        <v>258</v>
      </c>
      <c r="AE62" s="18">
        <v>12.273284689054504</v>
      </c>
      <c r="AF62" s="115">
        <v>257.73897847014456</v>
      </c>
      <c r="AN62" s="84"/>
      <c r="AO62" s="84"/>
      <c r="AP62" s="84"/>
      <c r="AQ62" s="84"/>
      <c r="AR62" s="84"/>
      <c r="AS62" s="84"/>
      <c r="AT62" s="84"/>
      <c r="AU62" s="84"/>
    </row>
    <row r="63" spans="1:47" ht="13" customHeight="1" x14ac:dyDescent="0.15">
      <c r="A63" s="9" t="s">
        <v>2</v>
      </c>
      <c r="B63" s="6" t="e">
        <v>#N/A</v>
      </c>
      <c r="C63" s="28" t="s">
        <v>200</v>
      </c>
      <c r="D63" s="18">
        <v>1.0247128035678237</v>
      </c>
      <c r="E63" s="28" t="s">
        <v>16</v>
      </c>
      <c r="F63" s="22">
        <v>1</v>
      </c>
      <c r="G63" s="28" t="s">
        <v>24</v>
      </c>
      <c r="H63" s="22" t="e">
        <v>#N/A</v>
      </c>
      <c r="I63" s="18">
        <f>AF63</f>
        <v>247.12803567823789</v>
      </c>
      <c r="K63" s="113" t="str">
        <f>IF(AND(K$1&lt;&gt;$F63,J63&gt;0)=TRUE,1,"")</f>
        <v/>
      </c>
      <c r="L63" s="104">
        <f>IF(J63="",0,(L$4*(101+(1000* LOG(J$4,10) )-(1000*LOG(J63,10)))))</f>
        <v>0</v>
      </c>
      <c r="M63" s="84">
        <v>20</v>
      </c>
      <c r="N63" s="102" t="str">
        <f>IF(AND(N$1&lt;&gt;$F63,M63&gt;0)=TRUE,1,"")</f>
        <v/>
      </c>
      <c r="O63" s="18">
        <f>IF(M63="",0,(O$4*(101+(1000* LOG(M$4,10) )-(1000*LOG(M63,10)))))</f>
        <v>247.12803567823789</v>
      </c>
      <c r="Q63" s="113" t="str">
        <f>IF(AND(Q$1&lt;&gt;$F63,P63&gt;0)=TRUE,1,"")</f>
        <v/>
      </c>
      <c r="R63" s="104">
        <f>IF(P63="",0,(R$4*(101+(1000* LOG(P$4,10) )-(1000*LOG(P63,10)))))</f>
        <v>0</v>
      </c>
      <c r="S63" s="84"/>
      <c r="T63" s="102" t="str">
        <f>IF(AND(T$1&lt;&gt;$F63,S63&gt;0)=TRUE,1,"")</f>
        <v/>
      </c>
      <c r="U63" s="18">
        <f>IF(S63="",0,(U$4*(101+(1000* LOG(S$4,10) )-(1000*LOG(S63,10)))))</f>
        <v>0</v>
      </c>
      <c r="W63" s="113" t="str">
        <f>IF(AND(W$1&lt;&gt;$F63,V63&gt;0)=TRUE,1,"")</f>
        <v/>
      </c>
      <c r="X63" s="104">
        <f>IF(V63="",0,(X$4*(101+(1000* LOG(V$4,10) )-(1000*LOG(V63,10)))))</f>
        <v>0</v>
      </c>
      <c r="Y63" s="84"/>
      <c r="Z63" s="102" t="str">
        <f>IF(AND(Z$1&lt;&gt;$F63,Y63&gt;0)=TRUE,1,"")</f>
        <v/>
      </c>
      <c r="AA63" s="18">
        <f>IF(Y63="",0,(AA$4*(101+(1000* LOG(Y$4,10) )-(1000*LOG(Y63,10)))))</f>
        <v>0</v>
      </c>
      <c r="AB63" s="44">
        <v>247.12803567823789</v>
      </c>
      <c r="AC63" s="114">
        <v>247.12803567823789</v>
      </c>
      <c r="AD63" s="102" t="s">
        <v>30</v>
      </c>
      <c r="AE63" s="18">
        <v>0</v>
      </c>
      <c r="AF63" s="115">
        <v>247.12803567823789</v>
      </c>
      <c r="AN63" s="84"/>
      <c r="AO63" s="84"/>
      <c r="AP63" s="84"/>
      <c r="AQ63" s="84"/>
      <c r="AR63" s="84"/>
      <c r="AS63" s="84"/>
      <c r="AT63" s="84"/>
      <c r="AU63" s="84"/>
    </row>
    <row r="64" spans="1:47" ht="13" customHeight="1" x14ac:dyDescent="0.15">
      <c r="A64" s="9">
        <v>55</v>
      </c>
      <c r="B64" s="28" t="s">
        <v>249</v>
      </c>
      <c r="C64" s="28" t="s">
        <v>99</v>
      </c>
      <c r="D64" s="18">
        <v>1.02259387366083</v>
      </c>
      <c r="E64" s="28" t="s">
        <v>16</v>
      </c>
      <c r="F64" s="22">
        <v>1</v>
      </c>
      <c r="G64" s="28" t="s">
        <v>23</v>
      </c>
      <c r="H64" s="22" t="s">
        <v>2</v>
      </c>
      <c r="I64" s="18">
        <f>AF64</f>
        <v>225.93873660829991</v>
      </c>
      <c r="K64" s="113" t="str">
        <f>IF(AND(K$1&lt;&gt;$F64,J64&gt;0)=TRUE,1,"")</f>
        <v/>
      </c>
      <c r="L64" s="104">
        <f>IF(J64="",0,(L$4*(101+(1000* LOG(J$4,10) )-(1000*LOG(J64,10)))))</f>
        <v>0</v>
      </c>
      <c r="M64" s="84">
        <v>21</v>
      </c>
      <c r="N64" s="102" t="str">
        <f>IF(AND(N$1&lt;&gt;$F64,M64&gt;0)=TRUE,1,"")</f>
        <v/>
      </c>
      <c r="O64" s="18">
        <f>IF(M64="",0,(O$4*(101+(1000* LOG(M$4,10) )-(1000*LOG(M64,10)))))</f>
        <v>225.93873660829991</v>
      </c>
      <c r="Q64" s="113" t="str">
        <f>IF(AND(Q$1&lt;&gt;$F64,P64&gt;0)=TRUE,1,"")</f>
        <v/>
      </c>
      <c r="R64" s="104">
        <f>IF(P64="",0,(R$4*(101+(1000* LOG(P$4,10) )-(1000*LOG(P64,10)))))</f>
        <v>0</v>
      </c>
      <c r="S64" s="84"/>
      <c r="T64" s="102" t="str">
        <f>IF(AND(T$1&lt;&gt;$F64,S64&gt;0)=TRUE,1,"")</f>
        <v/>
      </c>
      <c r="U64" s="18">
        <f>IF(S64="",0,(U$4*(101+(1000* LOG(S$4,10) )-(1000*LOG(S64,10)))))</f>
        <v>0</v>
      </c>
      <c r="W64" s="113" t="str">
        <f>IF(AND(W$1&lt;&gt;$F64,V64&gt;0)=TRUE,1,"")</f>
        <v/>
      </c>
      <c r="X64" s="104">
        <f>IF(V64="",0,(X$4*(101+(1000* LOG(V$4,10) )-(1000*LOG(V64,10)))))</f>
        <v>0</v>
      </c>
      <c r="Y64" s="84"/>
      <c r="Z64" s="102" t="str">
        <f>IF(AND(Z$1&lt;&gt;$F64,Y64&gt;0)=TRUE,1,"")</f>
        <v/>
      </c>
      <c r="AA64" s="18">
        <f>IF(Y64="",0,(AA$4*(101+(1000* LOG(Y$4,10) )-(1000*LOG(Y64,10)))))</f>
        <v>0</v>
      </c>
      <c r="AB64" s="44">
        <v>225.93873660829991</v>
      </c>
      <c r="AC64" s="114">
        <v>225.93873660829991</v>
      </c>
      <c r="AD64" s="102" t="s">
        <v>30</v>
      </c>
      <c r="AE64" s="18">
        <v>0</v>
      </c>
      <c r="AF64" s="115">
        <v>225.93873660829991</v>
      </c>
      <c r="AN64" s="84"/>
      <c r="AO64" s="84"/>
      <c r="AP64" s="84"/>
      <c r="AQ64" s="84"/>
      <c r="AR64" s="84"/>
      <c r="AS64" s="84"/>
      <c r="AT64" s="84"/>
      <c r="AU64" s="84"/>
    </row>
    <row r="65" spans="1:47" ht="13" customHeight="1" x14ac:dyDescent="0.15">
      <c r="A65" s="9">
        <v>56</v>
      </c>
      <c r="B65" s="6" t="s">
        <v>250</v>
      </c>
      <c r="C65" s="28" t="s">
        <v>94</v>
      </c>
      <c r="D65" s="18">
        <v>1.02259387366083</v>
      </c>
      <c r="E65" s="28" t="s">
        <v>18</v>
      </c>
      <c r="F65" s="22">
        <v>2</v>
      </c>
      <c r="G65" s="28" t="s">
        <v>24</v>
      </c>
      <c r="H65" s="22" t="s">
        <v>2</v>
      </c>
      <c r="I65" s="18">
        <f>AF65</f>
        <v>225.93873660829991</v>
      </c>
      <c r="J65" s="83">
        <v>12</v>
      </c>
      <c r="K65" s="113" t="str">
        <f>IF(AND(K$1&lt;&gt;$F65,J65&gt;0)=TRUE,1,"")</f>
        <v/>
      </c>
      <c r="L65" s="104">
        <f>IF(J65="",0,(L$4*(101+(1000* LOG(J$4,10) )-(1000*LOG(J65,10)))))</f>
        <v>225.93873660829991</v>
      </c>
      <c r="M65" s="84"/>
      <c r="N65" s="102" t="str">
        <f>IF(AND(N$1&lt;&gt;$F65,M65&gt;0)=TRUE,1,"")</f>
        <v/>
      </c>
      <c r="O65" s="18">
        <f>IF(M65="",0,(O$4*(101+(1000* LOG(M$4,10) )-(1000*LOG(M65,10)))))</f>
        <v>0</v>
      </c>
      <c r="Q65" s="113" t="str">
        <f>IF(AND(Q$1&lt;&gt;$F65,P65&gt;0)=TRUE,1,"")</f>
        <v/>
      </c>
      <c r="R65" s="104">
        <f>IF(P65="",0,(R$4*(101+(1000* LOG(P$4,10) )-(1000*LOG(P65,10)))))</f>
        <v>0</v>
      </c>
      <c r="S65" s="84"/>
      <c r="T65" s="102" t="str">
        <f>IF(AND(T$1&lt;&gt;$F65,S65&gt;0)=TRUE,1,"")</f>
        <v/>
      </c>
      <c r="U65" s="18">
        <f>IF(S65="",0,(U$4*(101+(1000* LOG(S$4,10) )-(1000*LOG(S65,10)))))</f>
        <v>0</v>
      </c>
      <c r="W65" s="113" t="str">
        <f>IF(AND(W$1&lt;&gt;$F65,V65&gt;0)=TRUE,1,"")</f>
        <v/>
      </c>
      <c r="X65" s="104">
        <f>IF(V65="",0,(X$4*(101+(1000* LOG(V$4,10) )-(1000*LOG(V65,10)))))</f>
        <v>0</v>
      </c>
      <c r="Y65" s="84"/>
      <c r="Z65" s="98"/>
      <c r="AA65" s="18">
        <f>IF(Y65="",0,(AA$4*(101+(1000* LOG(Y$4,10) )-(1000*LOG(Y65,10)))))</f>
        <v>0</v>
      </c>
      <c r="AB65" s="44">
        <v>225.93873660829991</v>
      </c>
      <c r="AC65" s="114">
        <v>225.93873660829991</v>
      </c>
      <c r="AD65" s="102" t="s">
        <v>30</v>
      </c>
      <c r="AE65" s="18">
        <v>0</v>
      </c>
      <c r="AF65" s="115">
        <v>225.93873660829991</v>
      </c>
      <c r="AN65" s="84"/>
      <c r="AO65" s="84"/>
      <c r="AP65" s="84"/>
      <c r="AQ65" s="84"/>
      <c r="AR65" s="84"/>
      <c r="AS65" s="84"/>
      <c r="AT65" s="84"/>
      <c r="AU65" s="84"/>
    </row>
    <row r="66" spans="1:47" ht="13" customHeight="1" x14ac:dyDescent="0.15">
      <c r="A66" s="9">
        <v>57</v>
      </c>
      <c r="B66" s="6" t="s">
        <v>251</v>
      </c>
      <c r="C66" s="28" t="s">
        <v>103</v>
      </c>
      <c r="D66" s="18">
        <v>1.0215444885669585</v>
      </c>
      <c r="E66" s="28" t="s">
        <v>21</v>
      </c>
      <c r="F66" s="22">
        <v>2</v>
      </c>
      <c r="G66" s="28" t="s">
        <v>24</v>
      </c>
      <c r="H66" s="22" t="s">
        <v>2</v>
      </c>
      <c r="I66" s="18">
        <f>AF66</f>
        <v>215.44488566958535</v>
      </c>
      <c r="K66" s="113" t="str">
        <f>IF(AND(K$1&lt;&gt;$F66,J66&gt;0)=TRUE,1,"")</f>
        <v/>
      </c>
      <c r="L66" s="104">
        <f>IF(J66="",0,(L$4*(101+(1000* LOG(J$4,10) )-(1000*LOG(J66,10)))))</f>
        <v>0</v>
      </c>
      <c r="M66" s="84"/>
      <c r="N66" s="102" t="str">
        <f>IF(AND(N$1&lt;&gt;$F66,M66&gt;0)=TRUE,1,"")</f>
        <v/>
      </c>
      <c r="O66" s="18">
        <f>IF(M66="",0,(O$4*(101+(1000* LOG(M$4,10) )-(1000*LOG(M66,10)))))</f>
        <v>0</v>
      </c>
      <c r="Q66" s="113" t="str">
        <f>IF(AND(Q$1&lt;&gt;$F66,P66&gt;0)=TRUE,1,"")</f>
        <v/>
      </c>
      <c r="R66" s="104">
        <f>IF(P66="",0,(R$4*(101+(1000* LOG(P$4,10) )-(1000*LOG(P66,10)))))</f>
        <v>0</v>
      </c>
      <c r="S66" s="84"/>
      <c r="T66" s="102" t="str">
        <f>IF(AND(T$1&lt;&gt;$F66,S66&gt;0)=TRUE,1,"")</f>
        <v/>
      </c>
      <c r="U66" s="18">
        <f>IF(S66="",0,(U$4*(101+(1000* LOG(S$4,10) )-(1000*LOG(S66,10)))))</f>
        <v>0</v>
      </c>
      <c r="V66" s="83">
        <v>28</v>
      </c>
      <c r="W66" s="113" t="str">
        <f>IF(AND(W$1&lt;&gt;$F66,V66&gt;0)=TRUE,1,"")</f>
        <v/>
      </c>
      <c r="X66" s="104">
        <f>IF(V66="",0,(X$4*(101+(1000* LOG(V$4,10) )-(1000*LOG(V66,10)))))</f>
        <v>215.44488566958535</v>
      </c>
      <c r="Y66" s="84"/>
      <c r="Z66" s="102" t="str">
        <f>IF(AND(Z$1&lt;&gt;$F66,Y66&gt;0)=TRUE,1,"")</f>
        <v/>
      </c>
      <c r="AA66" s="18">
        <f>IF(Y66="",0,(AA$4*(101+(1000* LOG(Y$4,10) )-(1000*LOG(Y66,10)))))</f>
        <v>0</v>
      </c>
      <c r="AB66" s="44">
        <v>215.44488566958535</v>
      </c>
      <c r="AC66" s="114">
        <v>215.44488566958535</v>
      </c>
      <c r="AD66" s="102" t="s">
        <v>30</v>
      </c>
      <c r="AE66" s="18">
        <v>0</v>
      </c>
      <c r="AF66" s="115">
        <v>215.44488566958535</v>
      </c>
      <c r="AN66" s="84"/>
      <c r="AO66" s="84"/>
      <c r="AP66" s="84"/>
      <c r="AQ66" s="84"/>
      <c r="AR66" s="84"/>
      <c r="AS66" s="84"/>
      <c r="AT66" s="84"/>
      <c r="AU66" s="84"/>
    </row>
    <row r="67" spans="1:47" ht="13" customHeight="1" x14ac:dyDescent="0.15">
      <c r="A67" s="9">
        <v>58</v>
      </c>
      <c r="B67" s="28" t="s">
        <v>252</v>
      </c>
      <c r="C67" s="28" t="s">
        <v>96</v>
      </c>
      <c r="D67" s="18">
        <v>1.0205735350520013</v>
      </c>
      <c r="E67" s="28" t="s">
        <v>16</v>
      </c>
      <c r="F67" s="22">
        <v>1</v>
      </c>
      <c r="G67" s="28" t="s">
        <v>24</v>
      </c>
      <c r="H67" s="22" t="s">
        <v>2</v>
      </c>
      <c r="I67" s="18">
        <f>AF67</f>
        <v>205.73535052001284</v>
      </c>
      <c r="K67" s="113" t="str">
        <f>IF(AND(K$1&lt;&gt;$F67,J67&gt;0)=TRUE,1,"")</f>
        <v/>
      </c>
      <c r="L67" s="104">
        <f>IF(J67="",0,(L$4*(101+(1000* LOG(J$4,10) )-(1000*LOG(J67,10)))))</f>
        <v>0</v>
      </c>
      <c r="M67" s="84">
        <v>22</v>
      </c>
      <c r="N67" s="102" t="str">
        <f>IF(AND(N$1&lt;&gt;$F67,M67&gt;0)=TRUE,1,"")</f>
        <v/>
      </c>
      <c r="O67" s="18">
        <f>IF(M67="",0,(O$4*(101+(1000* LOG(M$4,10) )-(1000*LOG(M67,10)))))</f>
        <v>205.73535052001284</v>
      </c>
      <c r="Q67" s="113" t="str">
        <f>IF(AND(Q$1&lt;&gt;$F67,P67&gt;0)=TRUE,1,"")</f>
        <v/>
      </c>
      <c r="R67" s="104">
        <f>IF(P67="",0,(R$4*(101+(1000* LOG(P$4,10) )-(1000*LOG(P67,10)))))</f>
        <v>0</v>
      </c>
      <c r="S67" s="84"/>
      <c r="T67" s="102" t="str">
        <f>IF(AND(T$1&lt;&gt;$F67,S67&gt;0)=TRUE,1,"")</f>
        <v/>
      </c>
      <c r="U67" s="18">
        <f>IF(S67="",0,(U$4*(101+(1000* LOG(S$4,10) )-(1000*LOG(S67,10)))))</f>
        <v>0</v>
      </c>
      <c r="W67" s="113" t="str">
        <f>IF(AND(W$1&lt;&gt;$F67,V67&gt;0)=TRUE,1,"")</f>
        <v/>
      </c>
      <c r="X67" s="104">
        <f>IF(V67="",0,(X$4*(101+(1000* LOG(V$4,10) )-(1000*LOG(V67,10)))))</f>
        <v>0</v>
      </c>
      <c r="Y67" s="84"/>
      <c r="Z67" s="102" t="str">
        <f>IF(AND(Z$1&lt;&gt;$F67,Y67&gt;0)=TRUE,1,"")</f>
        <v/>
      </c>
      <c r="AA67" s="18">
        <f>IF(Y67="",0,(AA$4*(101+(1000* LOG(Y$4,10) )-(1000*LOG(Y67,10)))))</f>
        <v>0</v>
      </c>
      <c r="AB67" s="44">
        <v>205.73535052001284</v>
      </c>
      <c r="AC67" s="114">
        <v>205.73535052001284</v>
      </c>
      <c r="AD67" s="102" t="s">
        <v>30</v>
      </c>
      <c r="AE67" s="18">
        <v>0</v>
      </c>
      <c r="AF67" s="115">
        <v>205.73535052001284</v>
      </c>
      <c r="AN67" s="84"/>
      <c r="AO67" s="84"/>
      <c r="AP67" s="84"/>
      <c r="AQ67" s="84"/>
      <c r="AR67" s="84"/>
      <c r="AS67" s="84"/>
      <c r="AT67" s="84"/>
      <c r="AU67" s="84"/>
    </row>
    <row r="68" spans="1:47" ht="13" customHeight="1" x14ac:dyDescent="0.15">
      <c r="A68" s="9">
        <v>59</v>
      </c>
      <c r="B68" s="6" t="s">
        <v>206</v>
      </c>
      <c r="C68" s="28" t="s">
        <v>110</v>
      </c>
      <c r="D68" s="18">
        <v>1.0202408892023427</v>
      </c>
      <c r="E68" s="28" t="s">
        <v>21</v>
      </c>
      <c r="F68" s="22">
        <v>2</v>
      </c>
      <c r="G68" s="28" t="s">
        <v>24</v>
      </c>
      <c r="H68" s="22" t="s">
        <v>2</v>
      </c>
      <c r="I68" s="18">
        <f>AF68</f>
        <v>202.40889202342748</v>
      </c>
      <c r="K68" s="113" t="str">
        <f>IF(AND(K$1&lt;&gt;$F68,J68&gt;0)=TRUE,1,"")</f>
        <v/>
      </c>
      <c r="L68" s="104">
        <f>IF(J68="",0,(L$4*(101+(1000* LOG(J$4,10) )-(1000*LOG(J68,10)))))</f>
        <v>0</v>
      </c>
      <c r="M68" s="84"/>
      <c r="N68" s="102" t="str">
        <f>IF(AND(N$1&lt;&gt;$F68,M68&gt;0)=TRUE,1,"")</f>
        <v/>
      </c>
      <c r="O68" s="18">
        <f>IF(M68="",0,(O$4*(101+(1000* LOG(M$4,10) )-(1000*LOG(M68,10)))))</f>
        <v>0</v>
      </c>
      <c r="Q68" s="113" t="str">
        <f>IF(AND(Q$1&lt;&gt;$F68,P68&gt;0)=TRUE,1,"")</f>
        <v/>
      </c>
      <c r="R68" s="104">
        <f>IF(P68="",0,(R$4*(101+(1000* LOG(P$4,10) )-(1000*LOG(P68,10)))))</f>
        <v>0</v>
      </c>
      <c r="S68" s="84">
        <v>17</v>
      </c>
      <c r="T68" s="102">
        <f>IF(AND(T$1&lt;&gt;$F68,S68&gt;0)=TRUE,1,"")</f>
        <v>1</v>
      </c>
      <c r="U68" s="18">
        <f>IF(S68="",0,(U$4*(101+(1000* LOG(S$4,10) )-(1000*LOG(S68,10)))))</f>
        <v>192.77037335564523</v>
      </c>
      <c r="W68" s="113" t="str">
        <f>IF(AND(W$1&lt;&gt;$F68,V68&gt;0)=TRUE,1,"")</f>
        <v/>
      </c>
      <c r="X68" s="104">
        <f>IF(V68="",0,(X$4*(101+(1000* LOG(V$4,10) )-(1000*LOG(V68,10)))))</f>
        <v>0</v>
      </c>
      <c r="Y68" s="84"/>
      <c r="Z68" s="102" t="str">
        <f>IF(AND(Z$1&lt;&gt;$F68,Y68&gt;0)=TRUE,1,"")</f>
        <v/>
      </c>
      <c r="AA68" s="18">
        <f>IF(Y68="",0,(AA$4*(101+(1000* LOG(Y$4,10) )-(1000*LOG(Y68,10)))))</f>
        <v>0</v>
      </c>
      <c r="AB68" s="44">
        <v>192.77037335564523</v>
      </c>
      <c r="AC68" s="114">
        <v>192.77037335564523</v>
      </c>
      <c r="AD68" s="102" t="s">
        <v>258</v>
      </c>
      <c r="AE68" s="18">
        <v>9.6385186677822627</v>
      </c>
      <c r="AF68" s="115">
        <v>202.40889202342748</v>
      </c>
      <c r="AN68" s="84"/>
      <c r="AO68" s="84"/>
      <c r="AP68" s="84"/>
      <c r="AQ68" s="84"/>
      <c r="AR68" s="84"/>
      <c r="AS68" s="84"/>
      <c r="AT68" s="84"/>
      <c r="AU68" s="84"/>
    </row>
    <row r="69" spans="1:47" ht="13" customHeight="1" x14ac:dyDescent="0.15">
      <c r="A69" s="9">
        <v>60</v>
      </c>
      <c r="B69" s="6" t="s">
        <v>253</v>
      </c>
      <c r="C69" s="28" t="s">
        <v>84</v>
      </c>
      <c r="D69" s="18">
        <v>1.0186430195324625</v>
      </c>
      <c r="E69" s="28" t="s">
        <v>16</v>
      </c>
      <c r="F69" s="22">
        <v>1</v>
      </c>
      <c r="G69" s="28" t="s">
        <v>23</v>
      </c>
      <c r="H69" s="22" t="s">
        <v>2</v>
      </c>
      <c r="I69" s="18">
        <f>AF69</f>
        <v>186.43019532462608</v>
      </c>
      <c r="K69" s="113" t="str">
        <f>IF(AND(K$1&lt;&gt;$F69,J69&gt;0)=TRUE,1,"")</f>
        <v/>
      </c>
      <c r="L69" s="104">
        <f>IF(J69="",0,(L$4*(101+(1000* LOG(J$4,10) )-(1000*LOG(J69,10)))))</f>
        <v>0</v>
      </c>
      <c r="M69" s="84">
        <v>23</v>
      </c>
      <c r="N69" s="102" t="str">
        <f>IF(AND(N$1&lt;&gt;$F69,M69&gt;0)=TRUE,1,"")</f>
        <v/>
      </c>
      <c r="O69" s="18">
        <f>IF(M69="",0,(O$4*(101+(1000* LOG(M$4,10) )-(1000*LOG(M69,10)))))</f>
        <v>186.43019532462608</v>
      </c>
      <c r="Q69" s="113" t="str">
        <f>IF(AND(Q$1&lt;&gt;$F69,P69&gt;0)=TRUE,1,"")</f>
        <v/>
      </c>
      <c r="R69" s="104">
        <f>IF(P69="",0,(R$4*(101+(1000* LOG(P$4,10) )-(1000*LOG(P69,10)))))</f>
        <v>0</v>
      </c>
      <c r="S69" s="84"/>
      <c r="T69" s="102" t="str">
        <f>IF(AND(T$1&lt;&gt;$F69,S69&gt;0)=TRUE,1,"")</f>
        <v/>
      </c>
      <c r="U69" s="18">
        <f>IF(S69="",0,(U$4*(101+(1000* LOG(S$4,10) )-(1000*LOG(S69,10)))))</f>
        <v>0</v>
      </c>
      <c r="W69" s="113" t="str">
        <f>IF(AND(W$1&lt;&gt;$F69,V69&gt;0)=TRUE,1,"")</f>
        <v/>
      </c>
      <c r="X69" s="104">
        <f>IF(V69="",0,(X$4*(101+(1000* LOG(V$4,10) )-(1000*LOG(V69,10)))))</f>
        <v>0</v>
      </c>
      <c r="Y69" s="84"/>
      <c r="Z69" s="102" t="str">
        <f>IF(AND(Z$1&lt;&gt;$F69,Y69&gt;0)=TRUE,1,"")</f>
        <v/>
      </c>
      <c r="AA69" s="18">
        <f>IF(Y69="",0,(AA$4*(101+(1000* LOG(Y$4,10) )-(1000*LOG(Y69,10)))))</f>
        <v>0</v>
      </c>
      <c r="AB69" s="44">
        <v>186.43019532462608</v>
      </c>
      <c r="AC69" s="114">
        <v>186.43019532462608</v>
      </c>
      <c r="AD69" s="102" t="s">
        <v>30</v>
      </c>
      <c r="AE69" s="18">
        <v>0</v>
      </c>
      <c r="AF69" s="115">
        <v>186.43019532462608</v>
      </c>
      <c r="AN69" s="84"/>
      <c r="AO69" s="84"/>
      <c r="AP69" s="84"/>
      <c r="AQ69" s="84"/>
      <c r="AR69" s="84"/>
      <c r="AS69" s="84"/>
      <c r="AT69" s="84"/>
      <c r="AU69" s="84"/>
    </row>
    <row r="70" spans="1:47" ht="13" customHeight="1" x14ac:dyDescent="0.15">
      <c r="A70" s="9">
        <v>61</v>
      </c>
      <c r="B70" s="28" t="s">
        <v>254</v>
      </c>
      <c r="C70" s="28" t="s">
        <v>91</v>
      </c>
      <c r="D70" s="18">
        <v>1.0177990856447781</v>
      </c>
      <c r="E70" s="28" t="s">
        <v>21</v>
      </c>
      <c r="F70" s="22">
        <v>2</v>
      </c>
      <c r="G70" s="28" t="s">
        <v>23</v>
      </c>
      <c r="H70" s="22" t="s">
        <v>2</v>
      </c>
      <c r="I70" s="18">
        <f>AF70</f>
        <v>177.99085644778103</v>
      </c>
      <c r="K70" s="113" t="str">
        <f>IF(AND(K$1&lt;&gt;$F70,J70&gt;0)=TRUE,1,"")</f>
        <v/>
      </c>
      <c r="L70" s="104">
        <f>IF(J70="",0,(L$4*(101+(1000* LOG(J$4,10) )-(1000*LOG(J70,10)))))</f>
        <v>0</v>
      </c>
      <c r="M70" s="84"/>
      <c r="N70" s="102" t="str">
        <f>IF(AND(N$1&lt;&gt;$F70,M70&gt;0)=TRUE,1,"")</f>
        <v/>
      </c>
      <c r="O70" s="18">
        <f>IF(M70="",0,(O$4*(101+(1000* LOG(M$4,10) )-(1000*LOG(M70,10)))))</f>
        <v>0</v>
      </c>
      <c r="Q70" s="113" t="str">
        <f>IF(AND(Q$1&lt;&gt;$F70,P70&gt;0)=TRUE,1,"")</f>
        <v/>
      </c>
      <c r="R70" s="104">
        <f>IF(P70="",0,(R$4*(101+(1000* LOG(P$4,10) )-(1000*LOG(P70,10)))))</f>
        <v>0</v>
      </c>
      <c r="S70" s="84"/>
      <c r="T70" s="102" t="str">
        <f>IF(AND(T$1&lt;&gt;$F70,S70&gt;0)=TRUE,1,"")</f>
        <v/>
      </c>
      <c r="U70" s="18">
        <f>IF(S70="",0,(U$4*(101+(1000* LOG(S$4,10) )-(1000*LOG(S70,10)))))</f>
        <v>0</v>
      </c>
      <c r="V70" s="83">
        <v>30</v>
      </c>
      <c r="W70" s="113" t="str">
        <f>IF(AND(W$1&lt;&gt;$F70,V70&gt;0)=TRUE,1,"")</f>
        <v/>
      </c>
      <c r="X70" s="104">
        <f>IF(V70="",0,(X$4*(101+(1000* LOG(V$4,10) )-(1000*LOG(V70,10)))))</f>
        <v>177.99085644778103</v>
      </c>
      <c r="Y70" s="84"/>
      <c r="AA70" s="18">
        <f>IF(Y70="",0,(AA$4*(101+(1000* LOG(Y$4,10) )-(1000*LOG(Y70,10)))))</f>
        <v>0</v>
      </c>
      <c r="AB70" s="44">
        <v>177.99085644778103</v>
      </c>
      <c r="AC70" s="114">
        <v>177.99085644778103</v>
      </c>
      <c r="AD70" s="102" t="s">
        <v>30</v>
      </c>
      <c r="AE70" s="18">
        <v>0</v>
      </c>
      <c r="AF70" s="115">
        <v>177.99085644778103</v>
      </c>
      <c r="AN70" s="84"/>
      <c r="AO70" s="84"/>
      <c r="AP70" s="84"/>
      <c r="AQ70" s="84"/>
      <c r="AR70" s="84"/>
      <c r="AS70" s="84"/>
      <c r="AT70" s="84"/>
      <c r="AU70" s="84"/>
    </row>
    <row r="71" spans="1:47" ht="13" customHeight="1" x14ac:dyDescent="0.15">
      <c r="A71" s="9">
        <v>62</v>
      </c>
      <c r="B71" s="28" t="s">
        <v>207</v>
      </c>
      <c r="C71" s="28" t="s">
        <v>199</v>
      </c>
      <c r="D71" s="18">
        <v>1.0176344129112145</v>
      </c>
      <c r="E71" s="28" t="s">
        <v>16</v>
      </c>
      <c r="F71" s="22">
        <v>1</v>
      </c>
      <c r="G71" s="28" t="s">
        <v>24</v>
      </c>
      <c r="H71" s="22" t="s">
        <v>2</v>
      </c>
      <c r="I71" s="18">
        <f>AF71</f>
        <v>176.34412911214389</v>
      </c>
      <c r="K71" s="113" t="str">
        <f>IF(AND(K$1&lt;&gt;$F71,J71&gt;0)=TRUE,1,"")</f>
        <v/>
      </c>
      <c r="L71" s="104">
        <f>IF(J71="",0,(L$4*(101+(1000* LOG(J$4,10) )-(1000*LOG(J71,10)))))</f>
        <v>0</v>
      </c>
      <c r="M71" s="84"/>
      <c r="N71" s="102" t="str">
        <f>IF(AND(N$1&lt;&gt;$F71,M71&gt;0)=TRUE,1,"")</f>
        <v/>
      </c>
      <c r="O71" s="18">
        <f>IF(M71="",0,(O$4*(101+(1000* LOG(M$4,10) )-(1000*LOG(M71,10)))))</f>
        <v>0</v>
      </c>
      <c r="Q71" s="113" t="str">
        <f>IF(AND(Q$1&lt;&gt;$F71,P71&gt;0)=TRUE,1,"")</f>
        <v/>
      </c>
      <c r="R71" s="104">
        <f>IF(P71="",0,(R$4*(101+(1000* LOG(P$4,10) )-(1000*LOG(P71,10)))))</f>
        <v>0</v>
      </c>
      <c r="S71" s="84">
        <v>18</v>
      </c>
      <c r="T71" s="102">
        <f>IF(AND(T$1&lt;&gt;$F71,S71&gt;0)=TRUE,1,"")</f>
        <v>1</v>
      </c>
      <c r="U71" s="18">
        <f>IF(S71="",0,(U$4*(101+(1000* LOG(S$4,10) )-(1000*LOG(S71,10)))))</f>
        <v>167.94678963061324</v>
      </c>
      <c r="W71" s="113" t="str">
        <f>IF(AND(W$1&lt;&gt;$F71,V71&gt;0)=TRUE,1,"")</f>
        <v/>
      </c>
      <c r="X71" s="104">
        <f>IF(V71="",0,(X$4*(101+(1000* LOG(V$4,10) )-(1000*LOG(V71,10)))))</f>
        <v>0</v>
      </c>
      <c r="Y71" s="84"/>
      <c r="Z71" s="102" t="str">
        <f>IF(AND(Z$1&lt;&gt;$F71,Y71&gt;0)=TRUE,1,"")</f>
        <v/>
      </c>
      <c r="AA71" s="18">
        <f>IF(Y71="",0,(AA$4*(101+(1000* LOG(Y$4,10) )-(1000*LOG(Y71,10)))))</f>
        <v>0</v>
      </c>
      <c r="AB71" s="44">
        <v>167.94678963061324</v>
      </c>
      <c r="AC71" s="114">
        <v>167.94678963061324</v>
      </c>
      <c r="AD71" s="102" t="s">
        <v>258</v>
      </c>
      <c r="AE71" s="18">
        <v>8.397339481530663</v>
      </c>
      <c r="AF71" s="115">
        <v>176.34412911214389</v>
      </c>
      <c r="AN71" s="84"/>
      <c r="AO71" s="84"/>
      <c r="AP71" s="84"/>
      <c r="AQ71" s="84"/>
      <c r="AR71" s="84"/>
      <c r="AS71" s="84"/>
      <c r="AT71" s="84"/>
      <c r="AU71" s="84"/>
    </row>
    <row r="72" spans="1:47" ht="13" customHeight="1" x14ac:dyDescent="0.15">
      <c r="A72" s="9" t="s">
        <v>2</v>
      </c>
      <c r="B72" s="6" t="s">
        <v>227</v>
      </c>
      <c r="C72" s="28" t="s">
        <v>217</v>
      </c>
      <c r="D72" s="18">
        <v>1.0171305302086286</v>
      </c>
      <c r="E72" s="28" t="s">
        <v>42</v>
      </c>
      <c r="F72" s="22">
        <v>3</v>
      </c>
      <c r="G72" s="28" t="s">
        <v>24</v>
      </c>
      <c r="H72" s="22" t="e">
        <v>#N/A</v>
      </c>
      <c r="I72" s="18">
        <f>AF72</f>
        <v>171.30530208628664</v>
      </c>
      <c r="K72" s="113" t="str">
        <f>IF(AND(K$1&lt;&gt;$F72,J72&gt;0)=TRUE,1,"")</f>
        <v/>
      </c>
      <c r="L72" s="104">
        <f>IF(J72="",0,(L$4*(101+(1000* LOG(J$4,10) )-(1000*LOG(J72,10)))))</f>
        <v>0</v>
      </c>
      <c r="M72" s="84"/>
      <c r="N72" s="102" t="str">
        <f>IF(AND(N$1&lt;&gt;$F72,M72&gt;0)=TRUE,1,"")</f>
        <v/>
      </c>
      <c r="O72" s="18">
        <f>IF(M72="",0,(O$4*(101+(1000* LOG(M$4,10) )-(1000*LOG(M72,10)))))</f>
        <v>0</v>
      </c>
      <c r="Q72" s="113" t="str">
        <f>IF(AND(Q$1&lt;&gt;$F72,P72&gt;0)=TRUE,1,"")</f>
        <v/>
      </c>
      <c r="R72" s="104">
        <f>IF(P72="",0,(R$4*(101+(1000* LOG(P$4,10) )-(1000*LOG(P72,10)))))</f>
        <v>0</v>
      </c>
      <c r="S72" s="84"/>
      <c r="T72" s="102" t="str">
        <f>IF(AND(T$1&lt;&gt;$F72,S72&gt;0)=TRUE,1,"")</f>
        <v/>
      </c>
      <c r="U72" s="18">
        <f>IF(S72="",0,(U$4*(101+(1000* LOG(S$4,10) )-(1000*LOG(S72,10)))))</f>
        <v>0</v>
      </c>
      <c r="W72" s="113" t="str">
        <f>IF(AND(W$1&lt;&gt;$F72,V72&gt;0)=TRUE,1,"")</f>
        <v/>
      </c>
      <c r="X72" s="104">
        <f>IF(V72="",0,(X$4*(101+(1000* LOG(V$4,10) )-(1000*LOG(V72,10)))))</f>
        <v>0</v>
      </c>
      <c r="Y72" s="84">
        <v>13</v>
      </c>
      <c r="Z72" s="102">
        <f>IF(AND(Z$1&lt;&gt;$F72,Y72&gt;0)=TRUE,1,"")</f>
        <v>1</v>
      </c>
      <c r="AA72" s="18">
        <f>IF(Y72="",0,(AA$4*(101+(1000* LOG(Y$4,10) )-(1000*LOG(Y72,10)))))</f>
        <v>163.14790674884443</v>
      </c>
      <c r="AB72" s="44">
        <v>163.14790674884443</v>
      </c>
      <c r="AC72" s="114">
        <v>163.14790674884443</v>
      </c>
      <c r="AD72" s="102" t="s">
        <v>258</v>
      </c>
      <c r="AE72" s="18">
        <v>8.1573953374422228</v>
      </c>
      <c r="AF72" s="115">
        <v>171.30530208628664</v>
      </c>
      <c r="AN72" s="84"/>
      <c r="AO72" s="84"/>
      <c r="AP72" s="84"/>
      <c r="AQ72" s="84"/>
      <c r="AR72" s="84"/>
      <c r="AS72" s="84"/>
      <c r="AT72" s="84"/>
      <c r="AU72" s="84"/>
    </row>
    <row r="73" spans="1:47" ht="13" customHeight="1" x14ac:dyDescent="0.15">
      <c r="A73" s="9" t="s">
        <v>2</v>
      </c>
      <c r="B73" s="28" t="s">
        <v>30</v>
      </c>
      <c r="C73" s="28" t="s">
        <v>190</v>
      </c>
      <c r="D73" s="18">
        <v>1.0160190307554517</v>
      </c>
      <c r="E73" s="28" t="s">
        <v>21</v>
      </c>
      <c r="F73" s="22">
        <v>2</v>
      </c>
      <c r="G73" s="28" t="s">
        <v>24</v>
      </c>
      <c r="H73" s="22" t="s">
        <v>2</v>
      </c>
      <c r="I73" s="18">
        <f>AF73</f>
        <v>160.19030755451809</v>
      </c>
      <c r="K73" s="113" t="str">
        <f>IF(AND(K$1&lt;&gt;$F73,J73&gt;0)=TRUE,1,"")</f>
        <v/>
      </c>
      <c r="L73" s="104">
        <f>IF(J73="",0,(L$4*(101+(1000* LOG(J$4,10) )-(1000*LOG(J73,10)))))</f>
        <v>0</v>
      </c>
      <c r="M73" s="84"/>
      <c r="N73" s="102" t="str">
        <f>IF(AND(N$1&lt;&gt;$F73,M73&gt;0)=TRUE,1,"")</f>
        <v/>
      </c>
      <c r="O73" s="18">
        <f>IF(M73="",0,(O$4*(101+(1000* LOG(M$4,10) )-(1000*LOG(M73,10)))))</f>
        <v>0</v>
      </c>
      <c r="Q73" s="113" t="str">
        <f>IF(AND(Q$1&lt;&gt;$F73,P73&gt;0)=TRUE,1,"")</f>
        <v/>
      </c>
      <c r="R73" s="104">
        <f>IF(P73="",0,(R$4*(101+(1000* LOG(P$4,10) )-(1000*LOG(P73,10)))))</f>
        <v>0</v>
      </c>
      <c r="S73" s="84"/>
      <c r="T73" s="102" t="str">
        <f>IF(AND(T$1&lt;&gt;$F73,S73&gt;0)=TRUE,1,"")</f>
        <v/>
      </c>
      <c r="U73" s="18">
        <f>IF(S73="",0,(U$4*(101+(1000* LOG(S$4,10) )-(1000*LOG(S73,10)))))</f>
        <v>0</v>
      </c>
      <c r="V73" s="83">
        <v>31</v>
      </c>
      <c r="W73" s="113" t="str">
        <f>IF(AND(W$1&lt;&gt;$F73,V73&gt;0)=TRUE,1,"")</f>
        <v/>
      </c>
      <c r="X73" s="104">
        <f>IF(V73="",0,(X$4*(101+(1000* LOG(V$4,10) )-(1000*LOG(V73,10)))))</f>
        <v>160.19030755451809</v>
      </c>
      <c r="Y73" s="84"/>
      <c r="Z73" s="102" t="str">
        <f>IF(AND(Z$1&lt;&gt;$F73,Y73&gt;0)=TRUE,1,"")</f>
        <v/>
      </c>
      <c r="AA73" s="18">
        <f>IF(Y73="",0,(AA$4*(101+(1000* LOG(Y$4,10) )-(1000*LOG(Y73,10)))))</f>
        <v>0</v>
      </c>
      <c r="AB73" s="44">
        <v>160.19030755451809</v>
      </c>
      <c r="AC73" s="114">
        <v>160.19030755451809</v>
      </c>
      <c r="AD73" s="102" t="s">
        <v>30</v>
      </c>
      <c r="AE73" s="18">
        <v>0</v>
      </c>
      <c r="AF73" s="115">
        <v>160.19030755451809</v>
      </c>
      <c r="AN73" s="84"/>
      <c r="AO73" s="84"/>
      <c r="AP73" s="84"/>
      <c r="AQ73" s="84"/>
      <c r="AR73" s="84"/>
      <c r="AS73" s="84"/>
      <c r="AT73" s="84"/>
      <c r="AU73" s="84"/>
    </row>
    <row r="74" spans="1:47" ht="13" customHeight="1" x14ac:dyDescent="0.15">
      <c r="A74" s="9">
        <v>63</v>
      </c>
      <c r="B74" s="6" t="s">
        <v>235</v>
      </c>
      <c r="C74" s="28" t="s">
        <v>191</v>
      </c>
      <c r="D74" s="18">
        <v>1.0150218022670181</v>
      </c>
      <c r="E74" s="28" t="s">
        <v>16</v>
      </c>
      <c r="F74" s="22">
        <v>1</v>
      </c>
      <c r="G74" s="28" t="s">
        <v>24</v>
      </c>
      <c r="H74" s="22" t="s">
        <v>2</v>
      </c>
      <c r="I74" s="18">
        <f>AF74</f>
        <v>150.21802267018143</v>
      </c>
      <c r="K74" s="113" t="str">
        <f>IF(AND(K$1&lt;&gt;$F74,J74&gt;0)=TRUE,1,"")</f>
        <v/>
      </c>
      <c r="L74" s="104">
        <f>IF(J74="",0,(L$4*(101+(1000* LOG(J$4,10) )-(1000*LOG(J74,10)))))</f>
        <v>0</v>
      </c>
      <c r="M74" s="84">
        <v>25</v>
      </c>
      <c r="N74" s="102" t="str">
        <f>IF(AND(N$1&lt;&gt;$F74,M74&gt;0)=TRUE,1,"")</f>
        <v/>
      </c>
      <c r="O74" s="18">
        <f>IF(M74="",0,(O$4*(101+(1000* LOG(M$4,10) )-(1000*LOG(M74,10)))))</f>
        <v>150.21802267018143</v>
      </c>
      <c r="Q74" s="113" t="str">
        <f>IF(AND(Q$1&lt;&gt;$F74,P74&gt;0)=TRUE,1,"")</f>
        <v/>
      </c>
      <c r="R74" s="104">
        <f>IF(P74="",0,(R$4*(101+(1000* LOG(P$4,10) )-(1000*LOG(P74,10)))))</f>
        <v>0</v>
      </c>
      <c r="S74" s="84"/>
      <c r="T74" s="102" t="str">
        <f>IF(AND(T$1&lt;&gt;$F74,S74&gt;0)=TRUE,1,"")</f>
        <v/>
      </c>
      <c r="U74" s="18">
        <f>IF(S74="",0,(U$4*(101+(1000* LOG(S$4,10) )-(1000*LOG(S74,10)))))</f>
        <v>0</v>
      </c>
      <c r="W74" s="113" t="str">
        <f>IF(AND(W$1&lt;&gt;$F74,V74&gt;0)=TRUE,1,"")</f>
        <v/>
      </c>
      <c r="X74" s="104">
        <f>IF(V74="",0,(X$4*(101+(1000* LOG(V$4,10) )-(1000*LOG(V74,10)))))</f>
        <v>0</v>
      </c>
      <c r="Y74" s="84"/>
      <c r="Z74" s="102" t="str">
        <f>IF(AND(Z$1&lt;&gt;$F74,Y74&gt;0)=TRUE,1,"")</f>
        <v/>
      </c>
      <c r="AA74" s="18">
        <f>IF(Y74="",0,(AA$4*(101+(1000* LOG(Y$4,10) )-(1000*LOG(Y74,10)))))</f>
        <v>0</v>
      </c>
      <c r="AB74" s="44">
        <v>150.21802267018143</v>
      </c>
      <c r="AC74" s="114">
        <v>150.21802267018143</v>
      </c>
      <c r="AD74" s="102" t="s">
        <v>30</v>
      </c>
      <c r="AE74" s="18">
        <v>0</v>
      </c>
      <c r="AF74" s="115">
        <v>150.21802267018143</v>
      </c>
      <c r="AN74" s="84"/>
      <c r="AO74" s="84"/>
      <c r="AP74" s="84"/>
      <c r="AQ74" s="84"/>
      <c r="AR74" s="84"/>
      <c r="AS74" s="84"/>
      <c r="AT74" s="84"/>
      <c r="AU74" s="84"/>
    </row>
    <row r="75" spans="1:47" ht="13" customHeight="1" x14ac:dyDescent="0.15">
      <c r="A75" s="9">
        <v>64</v>
      </c>
      <c r="B75" s="28" t="s">
        <v>255</v>
      </c>
      <c r="C75" s="28" t="s">
        <v>114</v>
      </c>
      <c r="D75" s="18">
        <v>1.0133184683371401</v>
      </c>
      <c r="E75" s="28" t="s">
        <v>16</v>
      </c>
      <c r="F75" s="22">
        <v>1</v>
      </c>
      <c r="G75" s="28" t="s">
        <v>23</v>
      </c>
      <c r="H75" s="22" t="s">
        <v>2</v>
      </c>
      <c r="I75" s="18">
        <f>AF75</f>
        <v>133.18468337140098</v>
      </c>
      <c r="K75" s="113" t="str">
        <f>IF(AND(K$1&lt;&gt;$F75,J75&gt;0)=TRUE,1,"")</f>
        <v/>
      </c>
      <c r="L75" s="104">
        <f>IF(J75="",0,(L$4*(101+(1000* LOG(J$4,10) )-(1000*LOG(J75,10)))))</f>
        <v>0</v>
      </c>
      <c r="M75" s="84">
        <v>26</v>
      </c>
      <c r="N75" s="102" t="str">
        <f>IF(AND(N$1&lt;&gt;$F75,M75&gt;0)=TRUE,1,"")</f>
        <v/>
      </c>
      <c r="O75" s="18">
        <f>IF(M75="",0,(O$4*(101+(1000* LOG(M$4,10) )-(1000*LOG(M75,10)))))</f>
        <v>133.18468337140098</v>
      </c>
      <c r="Q75" s="113" t="str">
        <f>IF(AND(Q$1&lt;&gt;$F75,P75&gt;0)=TRUE,1,"")</f>
        <v/>
      </c>
      <c r="R75" s="104">
        <f>IF(P75="",0,(R$4*(101+(1000* LOG(P$4,10) )-(1000*LOG(P75,10)))))</f>
        <v>0</v>
      </c>
      <c r="S75" s="84"/>
      <c r="T75" s="102" t="str">
        <f>IF(AND(T$1&lt;&gt;$F75,S75&gt;0)=TRUE,1,"")</f>
        <v/>
      </c>
      <c r="U75" s="18">
        <f>IF(S75="",0,(U$4*(101+(1000* LOG(S$4,10) )-(1000*LOG(S75,10)))))</f>
        <v>0</v>
      </c>
      <c r="W75" s="113" t="str">
        <f>IF(AND(W$1&lt;&gt;$F75,V75&gt;0)=TRUE,1,"")</f>
        <v/>
      </c>
      <c r="X75" s="104">
        <f>IF(V75="",0,(X$4*(101+(1000* LOG(V$4,10) )-(1000*LOG(V75,10)))))</f>
        <v>0</v>
      </c>
      <c r="Y75" s="84"/>
      <c r="Z75" s="102" t="str">
        <f>IF(AND(Z$1&lt;&gt;$F75,Y75&gt;0)=TRUE,1,"")</f>
        <v/>
      </c>
      <c r="AA75" s="18">
        <f>IF(Y75="",0,(AA$4*(101+(1000* LOG(Y$4,10) )-(1000*LOG(Y75,10)))))</f>
        <v>0</v>
      </c>
      <c r="AB75" s="44">
        <v>133.18468337140098</v>
      </c>
      <c r="AC75" s="114">
        <v>133.18468337140098</v>
      </c>
      <c r="AD75" s="102" t="s">
        <v>30</v>
      </c>
      <c r="AE75" s="18">
        <v>0</v>
      </c>
      <c r="AF75" s="115">
        <v>133.18468337140098</v>
      </c>
      <c r="AN75" s="84"/>
      <c r="AO75" s="84"/>
      <c r="AP75" s="84"/>
      <c r="AQ75" s="84"/>
      <c r="AR75" s="84"/>
      <c r="AS75" s="84"/>
      <c r="AT75" s="84"/>
      <c r="AU75" s="84"/>
    </row>
    <row r="76" spans="1:47" ht="13" customHeight="1" x14ac:dyDescent="0.15">
      <c r="A76" s="9">
        <v>65</v>
      </c>
      <c r="B76" s="28" t="s">
        <v>201</v>
      </c>
      <c r="C76" s="28" t="s">
        <v>192</v>
      </c>
      <c r="D76" s="18">
        <v>1.0129028723600244</v>
      </c>
      <c r="E76" s="28" t="s">
        <v>19</v>
      </c>
      <c r="F76" s="22">
        <v>2</v>
      </c>
      <c r="G76" s="28" t="s">
        <v>24</v>
      </c>
      <c r="H76" s="22" t="s">
        <v>2</v>
      </c>
      <c r="I76" s="18">
        <f>AF76</f>
        <v>129.02872360024344</v>
      </c>
      <c r="K76" s="113" t="str">
        <f>IF(AND(K$1&lt;&gt;$F76,J76&gt;0)=TRUE,1,"")</f>
        <v/>
      </c>
      <c r="L76" s="104">
        <f>IF(J76="",0,(L$4*(101+(1000* LOG(J$4,10) )-(1000*LOG(J76,10)))))</f>
        <v>0</v>
      </c>
      <c r="M76" s="84"/>
      <c r="N76" s="102" t="str">
        <f>IF(AND(N$1&lt;&gt;$F76,M76&gt;0)=TRUE,1,"")</f>
        <v/>
      </c>
      <c r="O76" s="18">
        <f>IF(M76="",0,(O$4*(101+(1000* LOG(M$4,10) )-(1000*LOG(M76,10)))))</f>
        <v>0</v>
      </c>
      <c r="P76" s="83">
        <v>15</v>
      </c>
      <c r="Q76" s="113" t="str">
        <f>IF(AND(Q$1&lt;&gt;$F76,P76&gt;0)=TRUE,1,"")</f>
        <v/>
      </c>
      <c r="R76" s="104">
        <f>IF(P76="",0,(R$4*(101+(1000* LOG(P$4,10) )-(1000*LOG(P76,10)))))</f>
        <v>129.02872360024344</v>
      </c>
      <c r="S76" s="84"/>
      <c r="T76" s="102" t="str">
        <f>IF(AND(T$1&lt;&gt;$F76,S76&gt;0)=TRUE,1,"")</f>
        <v/>
      </c>
      <c r="U76" s="18">
        <f>IF(S76="",0,(U$4*(101+(1000* LOG(S$4,10) )-(1000*LOG(S76,10)))))</f>
        <v>0</v>
      </c>
      <c r="W76" s="113" t="str">
        <f>IF(AND(W$1&lt;&gt;$F76,V76&gt;0)=TRUE,1,"")</f>
        <v/>
      </c>
      <c r="X76" s="104">
        <f>IF(V76="",0,(X$4*(101+(1000* LOG(V$4,10) )-(1000*LOG(V76,10)))))</f>
        <v>0</v>
      </c>
      <c r="Y76" s="84"/>
      <c r="Z76" s="102" t="str">
        <f>IF(AND(Z$1&lt;&gt;$F76,Y76&gt;0)=TRUE,1,"")</f>
        <v/>
      </c>
      <c r="AA76" s="18">
        <f>IF(Y76="",0,(AA$4*(101+(1000* LOG(Y$4,10) )-(1000*LOG(Y76,10)))))</f>
        <v>0</v>
      </c>
      <c r="AB76" s="44">
        <v>129.02872360024344</v>
      </c>
      <c r="AC76" s="114">
        <v>129.02872360024344</v>
      </c>
      <c r="AD76" s="102" t="s">
        <v>30</v>
      </c>
      <c r="AE76" s="18">
        <v>0</v>
      </c>
      <c r="AF76" s="115">
        <v>129.02872360024344</v>
      </c>
      <c r="AN76" s="84"/>
      <c r="AO76" s="84"/>
      <c r="AP76" s="84"/>
      <c r="AQ76" s="84"/>
      <c r="AR76" s="84"/>
      <c r="AS76" s="84"/>
      <c r="AT76" s="84"/>
      <c r="AU76" s="84"/>
    </row>
    <row r="77" spans="1:47" ht="13" customHeight="1" x14ac:dyDescent="0.15">
      <c r="A77" s="9">
        <v>66</v>
      </c>
      <c r="B77" s="6" t="s">
        <v>256</v>
      </c>
      <c r="C77" s="28" t="s">
        <v>175</v>
      </c>
      <c r="D77" s="18">
        <v>1.0116794267183231</v>
      </c>
      <c r="E77" s="28" t="s">
        <v>16</v>
      </c>
      <c r="F77" s="22">
        <v>1</v>
      </c>
      <c r="G77" s="28" t="s">
        <v>23</v>
      </c>
      <c r="H77" s="22" t="s">
        <v>2</v>
      </c>
      <c r="I77" s="18">
        <f>AF77</f>
        <v>116.7942671832318</v>
      </c>
      <c r="K77" s="113" t="str">
        <f>IF(AND(K$1&lt;&gt;$F77,J77&gt;0)=TRUE,1,"")</f>
        <v/>
      </c>
      <c r="L77" s="104">
        <f>IF(J77="",0,(L$4*(101+(1000* LOG(J$4,10) )-(1000*LOG(J77,10)))))</f>
        <v>0</v>
      </c>
      <c r="M77" s="84">
        <v>27</v>
      </c>
      <c r="N77" s="102" t="str">
        <f>IF(AND(N$1&lt;&gt;$F77,M77&gt;0)=TRUE,1,"")</f>
        <v/>
      </c>
      <c r="O77" s="18">
        <f>IF(M77="",0,(O$4*(101+(1000* LOG(M$4,10) )-(1000*LOG(M77,10)))))</f>
        <v>116.7942671832318</v>
      </c>
      <c r="Q77" s="113" t="str">
        <f>IF(AND(Q$1&lt;&gt;$F77,P77&gt;0)=TRUE,1,"")</f>
        <v/>
      </c>
      <c r="R77" s="104">
        <f>IF(P77="",0,(R$4*(101+(1000* LOG(P$4,10) )-(1000*LOG(P77,10)))))</f>
        <v>0</v>
      </c>
      <c r="S77" s="84"/>
      <c r="T77" s="102" t="str">
        <f>IF(AND(T$1&lt;&gt;$F77,S77&gt;0)=TRUE,1,"")</f>
        <v/>
      </c>
      <c r="U77" s="18">
        <f>IF(S77="",0,(U$4*(101+(1000* LOG(S$4,10) )-(1000*LOG(S77,10)))))</f>
        <v>0</v>
      </c>
      <c r="W77" s="113" t="str">
        <f>IF(AND(W$1&lt;&gt;$F77,V77&gt;0)=TRUE,1,"")</f>
        <v/>
      </c>
      <c r="X77" s="104">
        <f>IF(V77="",0,(X$4*(101+(1000* LOG(V$4,10) )-(1000*LOG(V77,10)))))</f>
        <v>0</v>
      </c>
      <c r="Y77" s="84"/>
      <c r="Z77" s="102" t="str">
        <f>IF(AND(Z$1&lt;&gt;$F77,Y77&gt;0)=TRUE,1,"")</f>
        <v/>
      </c>
      <c r="AA77" s="18">
        <f>IF(Y77="",0,(AA$4*(101+(1000* LOG(Y$4,10) )-(1000*LOG(Y77,10)))))</f>
        <v>0</v>
      </c>
      <c r="AB77" s="44">
        <v>116.7942671832318</v>
      </c>
      <c r="AC77" s="114">
        <v>116.7942671832318</v>
      </c>
      <c r="AD77" s="102" t="s">
        <v>30</v>
      </c>
      <c r="AE77" s="18">
        <v>0</v>
      </c>
      <c r="AF77" s="115">
        <v>116.7942671832318</v>
      </c>
      <c r="AN77" s="84"/>
      <c r="AO77" s="84"/>
      <c r="AP77" s="84"/>
      <c r="AQ77" s="84"/>
      <c r="AR77" s="84"/>
      <c r="AS77" s="84"/>
      <c r="AT77" s="84"/>
      <c r="AU77" s="84"/>
    </row>
    <row r="78" spans="1:47" ht="13" customHeight="1" x14ac:dyDescent="0.15">
      <c r="A78" s="9">
        <v>67</v>
      </c>
      <c r="B78" s="6" t="s">
        <v>30</v>
      </c>
      <c r="C78" s="28" t="s">
        <v>198</v>
      </c>
      <c r="D78" s="18">
        <v>1.0101</v>
      </c>
      <c r="E78" s="28" t="s">
        <v>16</v>
      </c>
      <c r="F78" s="22">
        <v>1</v>
      </c>
      <c r="G78" s="28" t="s">
        <v>24</v>
      </c>
      <c r="H78" s="22" t="s">
        <v>2</v>
      </c>
      <c r="I78" s="18">
        <f>AF78</f>
        <v>101</v>
      </c>
      <c r="K78" s="113" t="str">
        <f>IF(AND(K$1&lt;&gt;$F78,J78&gt;0)=TRUE,1,"")</f>
        <v/>
      </c>
      <c r="L78" s="104">
        <f>IF(J78="",0,(L$4*(101+(1000* LOG(J$4,10) )-(1000*LOG(J78,10)))))</f>
        <v>0</v>
      </c>
      <c r="M78" s="84">
        <v>28</v>
      </c>
      <c r="N78" s="102" t="str">
        <f>IF(AND(N$1&lt;&gt;$F78,M78&gt;0)=TRUE,1,"")</f>
        <v/>
      </c>
      <c r="O78" s="18">
        <f>IF(M78="",0,(O$4*(101+(1000* LOG(M$4,10) )-(1000*LOG(M78,10)))))</f>
        <v>101</v>
      </c>
      <c r="Q78" s="113" t="str">
        <f>IF(AND(Q$1&lt;&gt;$F78,P78&gt;0)=TRUE,1,"")</f>
        <v/>
      </c>
      <c r="R78" s="104">
        <f>IF(P78="",0,(R$4*(101+(1000* LOG(P$4,10) )-(1000*LOG(P78,10)))))</f>
        <v>0</v>
      </c>
      <c r="S78" s="84"/>
      <c r="T78" s="102" t="str">
        <f>IF(AND(T$1&lt;&gt;$F78,S78&gt;0)=TRUE,1,"")</f>
        <v/>
      </c>
      <c r="U78" s="18">
        <f>IF(S78="",0,(U$4*(101+(1000* LOG(S$4,10) )-(1000*LOG(S78,10)))))</f>
        <v>0</v>
      </c>
      <c r="W78" s="113" t="str">
        <f>IF(AND(W$1&lt;&gt;$F78,V78&gt;0)=TRUE,1,"")</f>
        <v/>
      </c>
      <c r="X78" s="104">
        <f>IF(V78="",0,(X$4*(101+(1000* LOG(V$4,10) )-(1000*LOG(V78,10)))))</f>
        <v>0</v>
      </c>
      <c r="Y78" s="84"/>
      <c r="Z78" s="102" t="str">
        <f>IF(AND(Z$1&lt;&gt;$F78,Y78&gt;0)=TRUE,1,"")</f>
        <v/>
      </c>
      <c r="AA78" s="18">
        <f>IF(Y78="",0,(AA$4*(101+(1000* LOG(Y$4,10) )-(1000*LOG(Y78,10)))))</f>
        <v>0</v>
      </c>
      <c r="AB78" s="44">
        <v>101</v>
      </c>
      <c r="AC78" s="114">
        <v>101</v>
      </c>
      <c r="AD78" s="102" t="s">
        <v>30</v>
      </c>
      <c r="AE78" s="18">
        <v>0</v>
      </c>
      <c r="AF78" s="115">
        <v>101</v>
      </c>
      <c r="AN78" s="84"/>
      <c r="AO78" s="84"/>
      <c r="AP78" s="84"/>
      <c r="AQ78" s="84"/>
      <c r="AR78" s="84"/>
      <c r="AS78" s="84"/>
      <c r="AT78" s="84"/>
      <c r="AU78" s="84"/>
    </row>
    <row r="79" spans="1:47" ht="13" customHeight="1" x14ac:dyDescent="0.15">
      <c r="A79" s="9">
        <v>68</v>
      </c>
      <c r="B79" s="28" t="s">
        <v>257</v>
      </c>
      <c r="C79" s="28" t="s">
        <v>98</v>
      </c>
      <c r="D79" s="18">
        <v>1.0101</v>
      </c>
      <c r="E79" s="28" t="s">
        <v>18</v>
      </c>
      <c r="F79" s="22">
        <v>2</v>
      </c>
      <c r="G79" s="28" t="s">
        <v>23</v>
      </c>
      <c r="H79" s="22" t="s">
        <v>2</v>
      </c>
      <c r="I79" s="18">
        <f>AF79</f>
        <v>101</v>
      </c>
      <c r="J79" s="83">
        <v>16</v>
      </c>
      <c r="K79" s="113" t="str">
        <f>IF(AND(K$1&lt;&gt;$F79,J79&gt;0)=TRUE,1,"")</f>
        <v/>
      </c>
      <c r="L79" s="104">
        <f>IF(J79="",0,(L$4*(101+(1000* LOG(J$4,10) )-(1000*LOG(J79,10)))))</f>
        <v>101</v>
      </c>
      <c r="M79" s="84"/>
      <c r="N79" s="102" t="str">
        <f>IF(AND(N$1&lt;&gt;$F79,M79&gt;0)=TRUE,1,"")</f>
        <v/>
      </c>
      <c r="O79" s="18">
        <f>IF(M79="",0,(O$4*(101+(1000* LOG(M$4,10) )-(1000*LOG(M79,10)))))</f>
        <v>0</v>
      </c>
      <c r="Q79" s="113" t="str">
        <f>IF(AND(Q$1&lt;&gt;$F79,P79&gt;0)=TRUE,1,"")</f>
        <v/>
      </c>
      <c r="R79" s="104">
        <f>IF(P79="",0,(R$4*(101+(1000* LOG(P$4,10) )-(1000*LOG(P79,10)))))</f>
        <v>0</v>
      </c>
      <c r="S79" s="84"/>
      <c r="T79" s="102" t="str">
        <f>IF(AND(T$1&lt;&gt;$F79,S79&gt;0)=TRUE,1,"")</f>
        <v/>
      </c>
      <c r="U79" s="18">
        <f>IF(S79="",0,(U$4*(101+(1000* LOG(S$4,10) )-(1000*LOG(S79,10)))))</f>
        <v>0</v>
      </c>
      <c r="W79" s="113" t="str">
        <f>IF(AND(W$1&lt;&gt;$F79,V79&gt;0)=TRUE,1,"")</f>
        <v/>
      </c>
      <c r="X79" s="104">
        <f>IF(V79="",0,(X$4*(101+(1000* LOG(V$4,10) )-(1000*LOG(V79,10)))))</f>
        <v>0</v>
      </c>
      <c r="Y79" s="84"/>
      <c r="Z79" s="102" t="str">
        <f>IF(AND(Z$1&lt;&gt;$F79,Y79&gt;0)=TRUE,1,"")</f>
        <v/>
      </c>
      <c r="AA79" s="18">
        <f>IF(Y79="",0,(AA$4*(101+(1000* LOG(Y$4,10) )-(1000*LOG(Y79,10)))))</f>
        <v>0</v>
      </c>
      <c r="AB79" s="44">
        <v>101</v>
      </c>
      <c r="AC79" s="114">
        <v>101</v>
      </c>
      <c r="AD79" s="102" t="s">
        <v>30</v>
      </c>
      <c r="AE79" s="18">
        <v>0</v>
      </c>
      <c r="AF79" s="115">
        <v>101</v>
      </c>
      <c r="AN79" s="84"/>
      <c r="AO79" s="84"/>
      <c r="AP79" s="84"/>
      <c r="AQ79" s="84"/>
      <c r="AR79" s="84"/>
      <c r="AS79" s="84"/>
      <c r="AT79" s="84"/>
      <c r="AU79" s="84"/>
    </row>
  </sheetData>
  <autoFilter ref="A4:EI79" xr:uid="{00000000-0009-0000-0000-000000000000}">
    <sortState xmlns:xlrd2="http://schemas.microsoft.com/office/spreadsheetml/2017/richdata2" ref="A5:EI79">
      <sortCondition descending="1" ref="I4:I79"/>
    </sortState>
  </autoFilter>
  <mergeCells count="6">
    <mergeCell ref="J2:L2"/>
    <mergeCell ref="M2:O2"/>
    <mergeCell ref="P2:R2"/>
    <mergeCell ref="S2:U2"/>
    <mergeCell ref="V2:X2"/>
    <mergeCell ref="Y2:AA2"/>
  </mergeCells>
  <phoneticPr fontId="0" type="noConversion"/>
  <conditionalFormatting sqref="D5:D79">
    <cfRule type="cellIs" dxfId="15" priority="9" operator="equal">
      <formula>0</formula>
    </cfRule>
  </conditionalFormatting>
  <conditionalFormatting sqref="I5:I79">
    <cfRule type="cellIs" dxfId="14" priority="24" operator="equal">
      <formula>0</formula>
    </cfRule>
  </conditionalFormatting>
  <conditionalFormatting sqref="J5:J79 P5:P79">
    <cfRule type="expression" dxfId="13" priority="65">
      <formula>IF(#REF!="N",TRUE,FALSE)</formula>
    </cfRule>
  </conditionalFormatting>
  <conditionalFormatting sqref="L5:L79">
    <cfRule type="cellIs" dxfId="12" priority="14" operator="equal">
      <formula>0</formula>
    </cfRule>
  </conditionalFormatting>
  <conditionalFormatting sqref="M5:M79 AN5:AU79 S5:S79">
    <cfRule type="expression" dxfId="11" priority="39">
      <formula>IF(#REF!="N",TRUE,FALSE)</formula>
    </cfRule>
  </conditionalFormatting>
  <conditionalFormatting sqref="O5:O79">
    <cfRule type="cellIs" dxfId="10" priority="33" operator="equal">
      <formula>0</formula>
    </cfRule>
  </conditionalFormatting>
  <conditionalFormatting sqref="R5:R79">
    <cfRule type="cellIs" dxfId="9" priority="15" operator="equal">
      <formula>0</formula>
    </cfRule>
  </conditionalFormatting>
  <conditionalFormatting sqref="U6:U79">
    <cfRule type="cellIs" dxfId="8" priority="34" operator="equal">
      <formula>0</formula>
    </cfRule>
  </conditionalFormatting>
  <conditionalFormatting sqref="V5:V79">
    <cfRule type="expression" dxfId="7" priority="6">
      <formula>IF(#REF!="N",TRUE,FALSE)</formula>
    </cfRule>
  </conditionalFormatting>
  <conditionalFormatting sqref="X5:X79">
    <cfRule type="cellIs" dxfId="6" priority="23" operator="equal">
      <formula>0</formula>
    </cfRule>
  </conditionalFormatting>
  <conditionalFormatting sqref="Y5:Y6 Y13:Y79 Y8 Y10:Y11">
    <cfRule type="expression" dxfId="5" priority="5">
      <formula>IF(#REF!="N",TRUE,FALSE)</formula>
    </cfRule>
  </conditionalFormatting>
  <conditionalFormatting sqref="AA5:AA79">
    <cfRule type="cellIs" dxfId="4" priority="4" operator="equal">
      <formula>0</formula>
    </cfRule>
  </conditionalFormatting>
  <conditionalFormatting sqref="AE5:AE79">
    <cfRule type="cellIs" dxfId="3" priority="7" operator="equal">
      <formula>0</formula>
    </cfRule>
  </conditionalFormatting>
  <conditionalFormatting sqref="Y12">
    <cfRule type="expression" dxfId="2" priority="3">
      <formula>IF(#REF!="N",TRUE,FALSE)</formula>
    </cfRule>
  </conditionalFormatting>
  <conditionalFormatting sqref="Y7">
    <cfRule type="expression" dxfId="1" priority="2">
      <formula>IF(#REF!="N",TRUE,FALSE)</formula>
    </cfRule>
  </conditionalFormatting>
  <conditionalFormatting sqref="Y9">
    <cfRule type="expression" dxfId="0" priority="1">
      <formula>IF(#REF!="N",TRUE,FALSE)</formula>
    </cfRule>
  </conditionalFormatting>
  <printOptions gridLines="1" gridLinesSet="0"/>
  <pageMargins left="0.55118110236220474" right="0.47244094488188981" top="0.6692913385826772" bottom="0.6692913385826772" header="0.47244094488188981" footer="0.51181102362204722"/>
  <pageSetup paperSize="9" scale="86" orientation="landscape" horizontalDpi="4294967292" verticalDpi="4294967292"/>
  <headerFooter alignWithMargins="0">
    <oddHeader>&amp;A</oddHeader>
    <oddFooter>Pagina 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workbookViewId="0">
      <selection activeCell="E18" sqref="E18"/>
    </sheetView>
  </sheetViews>
  <sheetFormatPr baseColWidth="10" defaultColWidth="12" defaultRowHeight="11" x14ac:dyDescent="0.15"/>
  <cols>
    <col min="1" max="1" width="14" bestFit="1" customWidth="1"/>
    <col min="2" max="3" width="33.25" bestFit="1" customWidth="1"/>
    <col min="4" max="4" width="21.25" bestFit="1" customWidth="1"/>
    <col min="5" max="5" width="25" bestFit="1" customWidth="1"/>
    <col min="6" max="6" width="28.5" customWidth="1"/>
    <col min="7" max="7" width="14.25" bestFit="1" customWidth="1"/>
  </cols>
  <sheetData>
    <row r="1" spans="1:7" ht="17" thickBot="1" x14ac:dyDescent="0.25">
      <c r="A1" s="45"/>
      <c r="B1" s="12"/>
      <c r="C1" s="12"/>
      <c r="D1" s="12"/>
      <c r="E1" s="12"/>
      <c r="F1" s="12"/>
      <c r="G1" s="12"/>
    </row>
    <row r="2" spans="1:7" ht="39" customHeight="1" thickBot="1" x14ac:dyDescent="0.2">
      <c r="A2" s="42" t="s">
        <v>119</v>
      </c>
      <c r="B2" s="43" t="s">
        <v>120</v>
      </c>
      <c r="C2" s="43" t="s">
        <v>23</v>
      </c>
      <c r="D2" s="43" t="s">
        <v>24</v>
      </c>
      <c r="E2" s="43" t="s">
        <v>25</v>
      </c>
      <c r="F2" s="43" t="s">
        <v>26</v>
      </c>
      <c r="G2" s="85" t="s">
        <v>121</v>
      </c>
    </row>
    <row r="3" spans="1:7" ht="15" x14ac:dyDescent="0.15">
      <c r="A3" s="23">
        <v>1</v>
      </c>
      <c r="B3" s="41" t="s">
        <v>29</v>
      </c>
      <c r="C3" s="41" t="s">
        <v>29</v>
      </c>
      <c r="D3" s="41" t="s">
        <v>85</v>
      </c>
      <c r="E3" s="41" t="s">
        <v>178</v>
      </c>
      <c r="F3" s="41" t="s">
        <v>259</v>
      </c>
      <c r="G3" s="86" t="s">
        <v>20</v>
      </c>
    </row>
    <row r="4" spans="1:7" ht="15" x14ac:dyDescent="0.15">
      <c r="A4" s="23">
        <v>2</v>
      </c>
      <c r="B4" s="41" t="s">
        <v>32</v>
      </c>
      <c r="C4" s="41" t="s">
        <v>32</v>
      </c>
      <c r="D4" s="41" t="s">
        <v>36</v>
      </c>
      <c r="E4" s="41" t="s">
        <v>104</v>
      </c>
      <c r="F4" s="41" t="s">
        <v>260</v>
      </c>
      <c r="G4" s="87" t="s">
        <v>16</v>
      </c>
    </row>
    <row r="5" spans="1:7" ht="15" x14ac:dyDescent="0.15">
      <c r="A5" s="23">
        <v>3</v>
      </c>
      <c r="B5" s="41" t="s">
        <v>178</v>
      </c>
      <c r="C5" s="41" t="s">
        <v>38</v>
      </c>
      <c r="D5" s="41" t="s">
        <v>45</v>
      </c>
      <c r="E5" s="41"/>
      <c r="F5" s="41" t="s">
        <v>261</v>
      </c>
      <c r="G5" s="87" t="s">
        <v>21</v>
      </c>
    </row>
    <row r="6" spans="1:7" ht="15" x14ac:dyDescent="0.15">
      <c r="A6" s="23">
        <v>4</v>
      </c>
      <c r="B6" s="41" t="s">
        <v>38</v>
      </c>
      <c r="C6" s="41" t="s">
        <v>41</v>
      </c>
      <c r="D6" s="41" t="s">
        <v>93</v>
      </c>
      <c r="E6" s="41"/>
      <c r="F6" s="41" t="s">
        <v>30</v>
      </c>
      <c r="G6" s="87" t="s">
        <v>18</v>
      </c>
    </row>
    <row r="7" spans="1:7" ht="16" thickBot="1" x14ac:dyDescent="0.2">
      <c r="A7" s="24">
        <v>5</v>
      </c>
      <c r="B7" s="75" t="s">
        <v>85</v>
      </c>
      <c r="C7" s="75" t="s">
        <v>56</v>
      </c>
      <c r="D7" s="75" t="s">
        <v>31</v>
      </c>
      <c r="E7" s="75"/>
      <c r="F7" s="75" t="s">
        <v>30</v>
      </c>
      <c r="G7" s="88" t="s">
        <v>126</v>
      </c>
    </row>
    <row r="8" spans="1:7" ht="16" x14ac:dyDescent="0.2">
      <c r="A8" s="33">
        <v>45803</v>
      </c>
      <c r="B8" s="32"/>
      <c r="C8" s="12"/>
      <c r="D8" s="12"/>
      <c r="E8" s="12"/>
      <c r="F8" s="12" t="s">
        <v>2</v>
      </c>
      <c r="G8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1"/>
  <sheetViews>
    <sheetView workbookViewId="0">
      <pane xSplit="1" ySplit="1" topLeftCell="B2" activePane="bottomRight" state="frozen"/>
      <selection pane="topRight" activeCell="E1" sqref="E1"/>
      <selection pane="bottomLeft" activeCell="A2" sqref="A2"/>
      <selection pane="bottomRight" activeCell="A27" sqref="A27"/>
    </sheetView>
  </sheetViews>
  <sheetFormatPr baseColWidth="10" defaultColWidth="12" defaultRowHeight="11" x14ac:dyDescent="0.15"/>
  <cols>
    <col min="1" max="2" width="22.5" customWidth="1"/>
    <col min="3" max="3" width="12" customWidth="1"/>
  </cols>
  <sheetData>
    <row r="2" spans="1:2" ht="12" thickBot="1" x14ac:dyDescent="0.2">
      <c r="A2" s="16"/>
      <c r="B2" s="16"/>
    </row>
    <row r="3" spans="1:2" ht="19" thickBot="1" x14ac:dyDescent="0.2">
      <c r="A3" s="71" t="s">
        <v>123</v>
      </c>
      <c r="B3" s="71" t="s">
        <v>122</v>
      </c>
    </row>
    <row r="4" spans="1:2" ht="18" x14ac:dyDescent="0.2">
      <c r="A4" s="47">
        <v>9939.8241499495252</v>
      </c>
      <c r="B4" s="72" t="s">
        <v>20</v>
      </c>
    </row>
    <row r="5" spans="1:2" ht="18" x14ac:dyDescent="0.2">
      <c r="A5" s="48">
        <v>8616.6526095812842</v>
      </c>
      <c r="B5" s="73" t="s">
        <v>16</v>
      </c>
    </row>
    <row r="6" spans="1:2" ht="18" x14ac:dyDescent="0.2">
      <c r="A6" s="48">
        <v>8222.7174978030162</v>
      </c>
      <c r="B6" s="73" t="s">
        <v>21</v>
      </c>
    </row>
    <row r="7" spans="1:2" ht="18" x14ac:dyDescent="0.2">
      <c r="A7" s="48">
        <v>5915.2592547129389</v>
      </c>
      <c r="B7" s="73" t="s">
        <v>18</v>
      </c>
    </row>
    <row r="8" spans="1:2" ht="18" x14ac:dyDescent="0.2">
      <c r="A8" s="48">
        <v>3801.3627652493606</v>
      </c>
      <c r="B8" s="73" t="s">
        <v>126</v>
      </c>
    </row>
    <row r="9" spans="1:2" ht="18" x14ac:dyDescent="0.2">
      <c r="A9" s="48">
        <v>1874.3218992814795</v>
      </c>
      <c r="B9" s="73" t="s">
        <v>125</v>
      </c>
    </row>
    <row r="10" spans="1:2" ht="19" thickBot="1" x14ac:dyDescent="0.25">
      <c r="A10" s="49">
        <v>257.73897847014456</v>
      </c>
      <c r="B10" s="74" t="s">
        <v>124</v>
      </c>
    </row>
    <row r="11" spans="1:2" x14ac:dyDescent="0.15">
      <c r="A11" s="99" t="s">
        <v>262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65"/>
  <sheetViews>
    <sheetView zoomScale="150" zoomScaleNormal="150" workbookViewId="0">
      <pane xSplit="14" ySplit="2" topLeftCell="O3" activePane="bottomRight" state="frozen"/>
      <selection pane="topRight" activeCell="O1" sqref="O1"/>
      <selection pane="bottomLeft" activeCell="A3" sqref="A3"/>
      <selection pane="bottomRight" activeCell="O7" sqref="O7"/>
    </sheetView>
  </sheetViews>
  <sheetFormatPr baseColWidth="10" defaultColWidth="12" defaultRowHeight="11" x14ac:dyDescent="0.15"/>
  <cols>
    <col min="1" max="1" width="3.5" customWidth="1"/>
    <col min="2" max="2" width="3.75" customWidth="1"/>
    <col min="3" max="3" width="6.75" hidden="1" customWidth="1"/>
    <col min="4" max="4" width="3.5" style="16" hidden="1" customWidth="1"/>
    <col min="5" max="5" width="26.5" style="16" bestFit="1" customWidth="1"/>
    <col min="6" max="6" width="6" style="16" customWidth="1"/>
    <col min="7" max="7" width="4.75" style="17" bestFit="1" customWidth="1"/>
    <col min="8" max="13" width="3.75" style="17" hidden="1" customWidth="1"/>
    <col min="14" max="18" width="3.75" style="17" customWidth="1"/>
    <col min="19" max="57" width="3.75" style="17" bestFit="1" customWidth="1"/>
    <col min="58" max="59" width="13.5" style="16" customWidth="1"/>
  </cols>
  <sheetData>
    <row r="2" spans="1:59" s="79" customFormat="1" ht="42" customHeight="1" x14ac:dyDescent="0.15">
      <c r="A2" s="76"/>
      <c r="B2" s="76"/>
      <c r="C2" s="76"/>
      <c r="D2" s="77"/>
      <c r="E2" s="78" t="s">
        <v>127</v>
      </c>
      <c r="F2" s="81" t="s">
        <v>128</v>
      </c>
      <c r="G2" s="80" t="s">
        <v>129</v>
      </c>
      <c r="H2" s="77">
        <f t="shared" ref="H2:P2" si="0">I2+1</f>
        <v>2031</v>
      </c>
      <c r="I2" s="77">
        <f t="shared" si="0"/>
        <v>2030</v>
      </c>
      <c r="J2" s="77">
        <f t="shared" si="0"/>
        <v>2029</v>
      </c>
      <c r="K2" s="77">
        <f t="shared" si="0"/>
        <v>2028</v>
      </c>
      <c r="L2" s="77">
        <f t="shared" si="0"/>
        <v>2027</v>
      </c>
      <c r="M2" s="77">
        <f t="shared" si="0"/>
        <v>2026</v>
      </c>
      <c r="N2" s="77">
        <f t="shared" si="0"/>
        <v>2025</v>
      </c>
      <c r="O2" s="77">
        <f t="shared" si="0"/>
        <v>2024</v>
      </c>
      <c r="P2" s="77">
        <f t="shared" si="0"/>
        <v>2023</v>
      </c>
      <c r="Q2" s="77">
        <v>2022</v>
      </c>
      <c r="R2" s="77">
        <v>2021</v>
      </c>
      <c r="S2" s="77">
        <v>2020</v>
      </c>
      <c r="T2" s="77">
        <v>2019</v>
      </c>
      <c r="U2" s="77">
        <f>T2-1</f>
        <v>2018</v>
      </c>
      <c r="V2" s="77">
        <f t="shared" ref="V2:BE2" si="1">U2-1</f>
        <v>2017</v>
      </c>
      <c r="W2" s="77">
        <f t="shared" si="1"/>
        <v>2016</v>
      </c>
      <c r="X2" s="77">
        <f t="shared" si="1"/>
        <v>2015</v>
      </c>
      <c r="Y2" s="77">
        <f t="shared" si="1"/>
        <v>2014</v>
      </c>
      <c r="Z2" s="77">
        <f t="shared" si="1"/>
        <v>2013</v>
      </c>
      <c r="AA2" s="77">
        <f t="shared" si="1"/>
        <v>2012</v>
      </c>
      <c r="AB2" s="77">
        <f t="shared" si="1"/>
        <v>2011</v>
      </c>
      <c r="AC2" s="77">
        <f t="shared" si="1"/>
        <v>2010</v>
      </c>
      <c r="AD2" s="77">
        <f t="shared" si="1"/>
        <v>2009</v>
      </c>
      <c r="AE2" s="77">
        <f t="shared" si="1"/>
        <v>2008</v>
      </c>
      <c r="AF2" s="77">
        <f t="shared" si="1"/>
        <v>2007</v>
      </c>
      <c r="AG2" s="77">
        <f t="shared" si="1"/>
        <v>2006</v>
      </c>
      <c r="AH2" s="77">
        <f t="shared" si="1"/>
        <v>2005</v>
      </c>
      <c r="AI2" s="77">
        <f t="shared" si="1"/>
        <v>2004</v>
      </c>
      <c r="AJ2" s="77">
        <f t="shared" si="1"/>
        <v>2003</v>
      </c>
      <c r="AK2" s="77">
        <f t="shared" si="1"/>
        <v>2002</v>
      </c>
      <c r="AL2" s="77">
        <f t="shared" si="1"/>
        <v>2001</v>
      </c>
      <c r="AM2" s="77">
        <f t="shared" si="1"/>
        <v>2000</v>
      </c>
      <c r="AN2" s="77">
        <f t="shared" si="1"/>
        <v>1999</v>
      </c>
      <c r="AO2" s="77">
        <f t="shared" si="1"/>
        <v>1998</v>
      </c>
      <c r="AP2" s="77">
        <f t="shared" si="1"/>
        <v>1997</v>
      </c>
      <c r="AQ2" s="77">
        <f t="shared" si="1"/>
        <v>1996</v>
      </c>
      <c r="AR2" s="77">
        <f t="shared" si="1"/>
        <v>1995</v>
      </c>
      <c r="AS2" s="77">
        <f t="shared" si="1"/>
        <v>1994</v>
      </c>
      <c r="AT2" s="77">
        <f t="shared" si="1"/>
        <v>1993</v>
      </c>
      <c r="AU2" s="77">
        <f t="shared" si="1"/>
        <v>1992</v>
      </c>
      <c r="AV2" s="77">
        <f t="shared" si="1"/>
        <v>1991</v>
      </c>
      <c r="AW2" s="77">
        <f t="shared" si="1"/>
        <v>1990</v>
      </c>
      <c r="AX2" s="77">
        <f t="shared" si="1"/>
        <v>1989</v>
      </c>
      <c r="AY2" s="77">
        <f t="shared" si="1"/>
        <v>1988</v>
      </c>
      <c r="AZ2" s="77">
        <f t="shared" si="1"/>
        <v>1987</v>
      </c>
      <c r="BA2" s="77">
        <f t="shared" si="1"/>
        <v>1986</v>
      </c>
      <c r="BB2" s="77">
        <f t="shared" si="1"/>
        <v>1985</v>
      </c>
      <c r="BC2" s="77">
        <f t="shared" si="1"/>
        <v>1984</v>
      </c>
      <c r="BD2" s="77">
        <f t="shared" si="1"/>
        <v>1983</v>
      </c>
      <c r="BE2" s="77">
        <f t="shared" si="1"/>
        <v>1982</v>
      </c>
      <c r="BF2" s="77"/>
      <c r="BG2" s="77"/>
    </row>
    <row r="3" spans="1:59" x14ac:dyDescent="0.15">
      <c r="A3" s="90">
        <v>1</v>
      </c>
      <c r="B3" s="15"/>
      <c r="C3">
        <f t="shared" ref="C3:C34" si="2">C2+1</f>
        <v>1</v>
      </c>
      <c r="D3" s="17">
        <f t="shared" ref="D3:D34" si="3">IF(G3=G2,D2,C3)</f>
        <v>1</v>
      </c>
      <c r="E3" s="16" t="s">
        <v>31</v>
      </c>
      <c r="F3" s="17">
        <v>1</v>
      </c>
      <c r="G3" s="17">
        <f t="shared" ref="G3:G34" si="4">SUM(H3:BE3)</f>
        <v>164</v>
      </c>
      <c r="O3" s="17">
        <v>9</v>
      </c>
      <c r="P3" s="17">
        <v>9</v>
      </c>
      <c r="Q3" s="17">
        <v>9</v>
      </c>
      <c r="R3" s="17">
        <v>7</v>
      </c>
      <c r="T3" s="17">
        <v>6</v>
      </c>
      <c r="U3" s="17">
        <v>8</v>
      </c>
      <c r="V3" s="17">
        <v>10</v>
      </c>
      <c r="Y3" s="17">
        <v>8</v>
      </c>
      <c r="Z3" s="17">
        <v>4</v>
      </c>
      <c r="AD3" s="17">
        <v>10</v>
      </c>
      <c r="AF3" s="17">
        <v>8</v>
      </c>
      <c r="AG3" s="17">
        <v>5</v>
      </c>
      <c r="AH3" s="17">
        <v>10</v>
      </c>
      <c r="AI3" s="17">
        <v>10</v>
      </c>
      <c r="AJ3" s="17">
        <v>9</v>
      </c>
      <c r="AK3" s="17">
        <v>10</v>
      </c>
      <c r="AM3" s="17">
        <v>2</v>
      </c>
      <c r="AO3" s="17">
        <v>6</v>
      </c>
      <c r="AP3" s="17">
        <v>8</v>
      </c>
      <c r="AQ3" s="17">
        <v>5</v>
      </c>
      <c r="AT3" s="17">
        <v>7</v>
      </c>
      <c r="AU3" s="17">
        <v>4</v>
      </c>
      <c r="BF3" s="17"/>
      <c r="BG3" s="17"/>
    </row>
    <row r="4" spans="1:59" x14ac:dyDescent="0.15">
      <c r="A4" s="90">
        <f>A3+1</f>
        <v>2</v>
      </c>
      <c r="C4">
        <f t="shared" si="2"/>
        <v>2</v>
      </c>
      <c r="D4" s="17">
        <f t="shared" si="3"/>
        <v>2</v>
      </c>
      <c r="E4" s="16" t="s">
        <v>75</v>
      </c>
      <c r="F4" s="25">
        <f t="shared" ref="F4:F35" si="5">IF(G4=G3,F3,A4)</f>
        <v>2</v>
      </c>
      <c r="G4" s="17">
        <f t="shared" si="4"/>
        <v>136</v>
      </c>
      <c r="W4" s="17">
        <v>2</v>
      </c>
      <c r="X4" s="17">
        <v>3</v>
      </c>
      <c r="Y4" s="17">
        <v>5</v>
      </c>
      <c r="AB4" s="17">
        <v>6</v>
      </c>
      <c r="AC4" s="17">
        <v>8</v>
      </c>
      <c r="AD4" s="17">
        <v>2</v>
      </c>
      <c r="AE4" s="17">
        <v>3</v>
      </c>
      <c r="AF4" s="17">
        <v>7</v>
      </c>
      <c r="AG4" s="17">
        <v>6</v>
      </c>
      <c r="AH4" s="17">
        <v>5</v>
      </c>
      <c r="AI4" s="17">
        <v>9</v>
      </c>
      <c r="AJ4" s="17">
        <v>8</v>
      </c>
      <c r="AK4" s="17">
        <v>9</v>
      </c>
      <c r="AL4" s="17">
        <v>10</v>
      </c>
      <c r="AM4" s="17">
        <v>10</v>
      </c>
      <c r="AN4" s="17">
        <v>8</v>
      </c>
      <c r="AO4" s="17">
        <v>7</v>
      </c>
      <c r="AP4" s="17">
        <v>7</v>
      </c>
      <c r="AQ4" s="17">
        <v>9</v>
      </c>
      <c r="AR4" s="17">
        <v>2</v>
      </c>
      <c r="AS4" s="17">
        <v>10</v>
      </c>
    </row>
    <row r="5" spans="1:59" x14ac:dyDescent="0.15">
      <c r="A5" s="90">
        <f t="shared" ref="A5:A68" si="6">A4+1</f>
        <v>3</v>
      </c>
      <c r="C5">
        <f t="shared" si="2"/>
        <v>3</v>
      </c>
      <c r="D5" s="17">
        <f t="shared" si="3"/>
        <v>3</v>
      </c>
      <c r="E5" s="16" t="s">
        <v>70</v>
      </c>
      <c r="F5" s="25">
        <f t="shared" si="5"/>
        <v>3</v>
      </c>
      <c r="G5" s="17">
        <f t="shared" si="4"/>
        <v>122</v>
      </c>
      <c r="AG5" s="17">
        <v>3</v>
      </c>
      <c r="AH5" s="17">
        <v>6</v>
      </c>
      <c r="AK5" s="17">
        <v>5</v>
      </c>
      <c r="AL5" s="17">
        <v>8</v>
      </c>
      <c r="AN5" s="17">
        <v>3</v>
      </c>
      <c r="AO5" s="17">
        <v>8</v>
      </c>
      <c r="AP5" s="17">
        <v>9</v>
      </c>
      <c r="AQ5" s="17">
        <v>8</v>
      </c>
      <c r="AR5" s="17">
        <v>7</v>
      </c>
      <c r="AS5" s="17">
        <v>7</v>
      </c>
      <c r="AT5" s="17">
        <v>10</v>
      </c>
      <c r="AU5" s="17">
        <v>10</v>
      </c>
      <c r="AV5" s="17">
        <v>9</v>
      </c>
      <c r="AW5" s="17">
        <v>7</v>
      </c>
      <c r="AX5" s="17">
        <v>7</v>
      </c>
      <c r="AY5" s="17">
        <v>8</v>
      </c>
      <c r="AZ5" s="17">
        <v>7</v>
      </c>
    </row>
    <row r="6" spans="1:59" x14ac:dyDescent="0.15">
      <c r="A6" s="90">
        <f t="shared" si="6"/>
        <v>4</v>
      </c>
      <c r="C6">
        <f t="shared" si="2"/>
        <v>4</v>
      </c>
      <c r="D6" s="17">
        <f t="shared" si="3"/>
        <v>3</v>
      </c>
      <c r="E6" s="16" t="s">
        <v>130</v>
      </c>
      <c r="F6" s="25">
        <f t="shared" si="5"/>
        <v>3</v>
      </c>
      <c r="G6" s="17">
        <f t="shared" si="4"/>
        <v>122</v>
      </c>
      <c r="O6" s="17">
        <v>1</v>
      </c>
      <c r="P6" s="17">
        <v>5</v>
      </c>
      <c r="Q6" s="17">
        <v>3</v>
      </c>
      <c r="S6" s="17">
        <v>2</v>
      </c>
      <c r="T6" s="17">
        <v>4</v>
      </c>
      <c r="U6" s="17">
        <v>4</v>
      </c>
      <c r="V6" s="17">
        <v>8</v>
      </c>
      <c r="W6" s="17">
        <v>8</v>
      </c>
      <c r="X6" s="17">
        <v>8</v>
      </c>
      <c r="Y6" s="17">
        <v>10</v>
      </c>
      <c r="Z6" s="17">
        <v>9</v>
      </c>
      <c r="AA6" s="17">
        <v>5</v>
      </c>
      <c r="AB6" s="17">
        <v>10</v>
      </c>
      <c r="AC6" s="17">
        <v>9</v>
      </c>
      <c r="AD6" s="17">
        <v>9</v>
      </c>
      <c r="AE6" s="17">
        <v>10</v>
      </c>
      <c r="AF6" s="17">
        <v>3</v>
      </c>
      <c r="AG6" s="17">
        <v>2</v>
      </c>
      <c r="AH6" s="17">
        <v>8</v>
      </c>
      <c r="AI6" s="17">
        <v>4</v>
      </c>
    </row>
    <row r="7" spans="1:59" x14ac:dyDescent="0.15">
      <c r="A7" s="90">
        <f t="shared" si="6"/>
        <v>5</v>
      </c>
      <c r="C7">
        <f t="shared" si="2"/>
        <v>5</v>
      </c>
      <c r="D7" s="17">
        <f t="shared" si="3"/>
        <v>5</v>
      </c>
      <c r="E7" s="16" t="s">
        <v>29</v>
      </c>
      <c r="F7" s="25">
        <f t="shared" si="5"/>
        <v>5</v>
      </c>
      <c r="G7" s="17">
        <f t="shared" si="4"/>
        <v>116</v>
      </c>
      <c r="O7" s="17">
        <v>10</v>
      </c>
      <c r="P7" s="17">
        <v>10</v>
      </c>
      <c r="Q7" s="17">
        <v>10</v>
      </c>
      <c r="R7" s="17">
        <v>10</v>
      </c>
      <c r="S7" s="17">
        <v>10</v>
      </c>
      <c r="T7" s="17">
        <v>10</v>
      </c>
      <c r="U7" s="17">
        <v>10</v>
      </c>
      <c r="V7" s="17">
        <v>9</v>
      </c>
      <c r="W7" s="17">
        <v>4</v>
      </c>
      <c r="X7" s="17">
        <v>9</v>
      </c>
      <c r="Y7" s="17">
        <v>9</v>
      </c>
      <c r="Z7" s="17">
        <v>8</v>
      </c>
      <c r="AA7" s="17">
        <v>7</v>
      </c>
    </row>
    <row r="8" spans="1:59" x14ac:dyDescent="0.15">
      <c r="A8" s="90">
        <f t="shared" si="6"/>
        <v>6</v>
      </c>
      <c r="C8">
        <f t="shared" si="2"/>
        <v>6</v>
      </c>
      <c r="D8" s="17">
        <f t="shared" si="3"/>
        <v>6</v>
      </c>
      <c r="E8" s="16" t="s">
        <v>131</v>
      </c>
      <c r="F8" s="25">
        <f t="shared" si="5"/>
        <v>6</v>
      </c>
      <c r="G8" s="17">
        <f t="shared" si="4"/>
        <v>106</v>
      </c>
      <c r="AF8" s="17">
        <v>1</v>
      </c>
      <c r="AL8" s="17">
        <v>3</v>
      </c>
      <c r="AP8" s="17">
        <v>1</v>
      </c>
      <c r="AR8" s="17">
        <v>3</v>
      </c>
      <c r="AS8" s="17">
        <v>6</v>
      </c>
      <c r="AT8" s="17">
        <v>6</v>
      </c>
      <c r="AU8" s="17">
        <v>7</v>
      </c>
      <c r="AV8" s="17">
        <v>10</v>
      </c>
      <c r="AX8" s="17">
        <v>8</v>
      </c>
      <c r="AY8" s="17">
        <v>6</v>
      </c>
      <c r="AZ8" s="17">
        <v>8</v>
      </c>
      <c r="BA8" s="17">
        <v>9</v>
      </c>
      <c r="BB8" s="17">
        <v>9</v>
      </c>
      <c r="BC8" s="17">
        <v>10</v>
      </c>
      <c r="BD8" s="17">
        <v>10</v>
      </c>
      <c r="BE8" s="17">
        <v>9</v>
      </c>
    </row>
    <row r="9" spans="1:59" x14ac:dyDescent="0.15">
      <c r="A9" s="90">
        <f t="shared" si="6"/>
        <v>7</v>
      </c>
      <c r="C9">
        <f t="shared" si="2"/>
        <v>7</v>
      </c>
      <c r="D9" s="17">
        <f t="shared" si="3"/>
        <v>7</v>
      </c>
      <c r="E9" s="16" t="s">
        <v>132</v>
      </c>
      <c r="F9" s="25">
        <f t="shared" si="5"/>
        <v>7</v>
      </c>
      <c r="G9" s="17">
        <f t="shared" si="4"/>
        <v>88</v>
      </c>
      <c r="AE9" s="17">
        <v>6</v>
      </c>
      <c r="AF9" s="17">
        <v>4</v>
      </c>
      <c r="AH9" s="17">
        <v>1</v>
      </c>
      <c r="AI9" s="17">
        <v>8</v>
      </c>
      <c r="AJ9" s="17">
        <v>7</v>
      </c>
      <c r="AK9" s="17">
        <v>8</v>
      </c>
      <c r="AL9" s="17">
        <v>2</v>
      </c>
      <c r="AM9" s="17">
        <v>9</v>
      </c>
      <c r="AN9" s="17">
        <v>9</v>
      </c>
      <c r="AO9" s="17">
        <v>9</v>
      </c>
      <c r="AP9" s="17">
        <v>6</v>
      </c>
      <c r="AQ9" s="17">
        <v>2</v>
      </c>
      <c r="AR9" s="17">
        <v>6</v>
      </c>
      <c r="AS9" s="17">
        <v>8</v>
      </c>
      <c r="AY9" s="17">
        <v>3</v>
      </c>
    </row>
    <row r="10" spans="1:59" x14ac:dyDescent="0.15">
      <c r="A10" s="90">
        <f t="shared" si="6"/>
        <v>8</v>
      </c>
      <c r="C10">
        <f t="shared" si="2"/>
        <v>8</v>
      </c>
      <c r="D10" s="17">
        <f t="shared" si="3"/>
        <v>8</v>
      </c>
      <c r="E10" s="16" t="s">
        <v>133</v>
      </c>
      <c r="F10" s="25">
        <f t="shared" si="5"/>
        <v>8</v>
      </c>
      <c r="G10" s="17">
        <f t="shared" si="4"/>
        <v>85</v>
      </c>
      <c r="AO10" s="17">
        <v>4</v>
      </c>
      <c r="AQ10" s="17">
        <v>7</v>
      </c>
      <c r="AR10" s="17">
        <v>9</v>
      </c>
      <c r="AS10" s="17">
        <v>9</v>
      </c>
      <c r="AU10" s="17">
        <v>5</v>
      </c>
      <c r="AV10" s="17">
        <v>7</v>
      </c>
      <c r="AW10" s="17">
        <v>8</v>
      </c>
      <c r="AX10" s="17">
        <v>10</v>
      </c>
      <c r="AY10" s="17">
        <v>9</v>
      </c>
      <c r="AZ10" s="17">
        <v>4</v>
      </c>
      <c r="BA10" s="17">
        <v>6</v>
      </c>
      <c r="BB10" s="17">
        <v>7</v>
      </c>
    </row>
    <row r="11" spans="1:59" x14ac:dyDescent="0.15">
      <c r="A11" s="90">
        <f t="shared" si="6"/>
        <v>9</v>
      </c>
      <c r="C11">
        <f t="shared" si="2"/>
        <v>9</v>
      </c>
      <c r="D11" s="17">
        <f t="shared" si="3"/>
        <v>9</v>
      </c>
      <c r="E11" s="16" t="s">
        <v>32</v>
      </c>
      <c r="F11" s="25">
        <f t="shared" si="5"/>
        <v>9</v>
      </c>
      <c r="G11" s="17">
        <f t="shared" si="4"/>
        <v>82</v>
      </c>
      <c r="O11" s="17">
        <v>7</v>
      </c>
      <c r="P11" s="17">
        <v>8</v>
      </c>
      <c r="Q11" s="17">
        <v>8</v>
      </c>
      <c r="R11" s="17">
        <v>2</v>
      </c>
      <c r="S11" s="17">
        <v>3</v>
      </c>
      <c r="T11" s="17">
        <v>7</v>
      </c>
      <c r="U11" s="17">
        <v>9</v>
      </c>
      <c r="V11" s="17">
        <v>5</v>
      </c>
      <c r="W11" s="17">
        <v>6</v>
      </c>
      <c r="X11" s="17">
        <v>7</v>
      </c>
      <c r="AB11" s="17">
        <v>8</v>
      </c>
      <c r="AC11" s="17">
        <v>4</v>
      </c>
      <c r="AE11" s="17">
        <v>8</v>
      </c>
    </row>
    <row r="12" spans="1:59" x14ac:dyDescent="0.15">
      <c r="A12" s="90">
        <f t="shared" si="6"/>
        <v>10</v>
      </c>
      <c r="C12">
        <f t="shared" si="2"/>
        <v>10</v>
      </c>
      <c r="D12" s="17">
        <f t="shared" si="3"/>
        <v>10</v>
      </c>
      <c r="E12" s="16" t="s">
        <v>33</v>
      </c>
      <c r="F12" s="25">
        <f t="shared" si="5"/>
        <v>10</v>
      </c>
      <c r="G12" s="17">
        <f t="shared" si="4"/>
        <v>73</v>
      </c>
      <c r="O12" s="17">
        <v>8</v>
      </c>
      <c r="Q12" s="17">
        <v>7</v>
      </c>
      <c r="R12" s="17">
        <v>9</v>
      </c>
      <c r="S12" s="17">
        <v>8</v>
      </c>
      <c r="T12" s="17">
        <v>8</v>
      </c>
      <c r="U12" s="17">
        <v>7</v>
      </c>
      <c r="V12" s="17">
        <v>6</v>
      </c>
      <c r="W12" s="17">
        <v>9</v>
      </c>
      <c r="X12" s="17">
        <v>10</v>
      </c>
      <c r="Z12" s="17">
        <v>1</v>
      </c>
    </row>
    <row r="13" spans="1:59" x14ac:dyDescent="0.15">
      <c r="A13" s="90">
        <f t="shared" si="6"/>
        <v>11</v>
      </c>
      <c r="C13">
        <f t="shared" si="2"/>
        <v>11</v>
      </c>
      <c r="D13" s="17">
        <f t="shared" si="3"/>
        <v>11</v>
      </c>
      <c r="E13" s="16" t="s">
        <v>35</v>
      </c>
      <c r="F13" s="25">
        <f t="shared" si="5"/>
        <v>11</v>
      </c>
      <c r="G13" s="17">
        <f t="shared" si="4"/>
        <v>70</v>
      </c>
      <c r="P13" s="17">
        <v>2</v>
      </c>
      <c r="Q13" s="17">
        <v>5</v>
      </c>
      <c r="R13" s="17">
        <v>4</v>
      </c>
      <c r="S13" s="17">
        <v>6</v>
      </c>
      <c r="U13" s="17">
        <v>6</v>
      </c>
      <c r="V13" s="17">
        <v>7</v>
      </c>
      <c r="W13" s="17">
        <v>5</v>
      </c>
      <c r="X13" s="17">
        <v>4</v>
      </c>
      <c r="Y13" s="17">
        <v>2</v>
      </c>
      <c r="Z13" s="17">
        <v>6</v>
      </c>
      <c r="AA13" s="17">
        <v>6</v>
      </c>
      <c r="AB13" s="17">
        <v>2</v>
      </c>
      <c r="AC13" s="17">
        <v>1</v>
      </c>
      <c r="AD13" s="17">
        <v>7</v>
      </c>
      <c r="AE13" s="17">
        <v>7</v>
      </c>
    </row>
    <row r="14" spans="1:59" x14ac:dyDescent="0.15">
      <c r="A14" s="90">
        <f t="shared" si="6"/>
        <v>12</v>
      </c>
      <c r="C14">
        <f t="shared" si="2"/>
        <v>12</v>
      </c>
      <c r="D14" s="17">
        <f t="shared" si="3"/>
        <v>12</v>
      </c>
      <c r="E14" s="16" t="s">
        <v>134</v>
      </c>
      <c r="F14" s="25">
        <f t="shared" si="5"/>
        <v>12</v>
      </c>
      <c r="G14" s="17">
        <f t="shared" si="4"/>
        <v>65</v>
      </c>
      <c r="AT14" s="17">
        <v>4</v>
      </c>
      <c r="AU14" s="17">
        <v>9</v>
      </c>
      <c r="AV14" s="17">
        <v>8</v>
      </c>
      <c r="AW14" s="17">
        <v>9</v>
      </c>
      <c r="AX14" s="17">
        <v>9</v>
      </c>
      <c r="AY14" s="17">
        <v>7</v>
      </c>
      <c r="AZ14" s="17">
        <v>6</v>
      </c>
      <c r="BA14" s="17">
        <v>4</v>
      </c>
      <c r="BC14" s="17">
        <v>9</v>
      </c>
    </row>
    <row r="15" spans="1:59" x14ac:dyDescent="0.15">
      <c r="A15" s="90">
        <f t="shared" si="6"/>
        <v>13</v>
      </c>
      <c r="C15">
        <f t="shared" si="2"/>
        <v>13</v>
      </c>
      <c r="D15" s="17">
        <f t="shared" si="3"/>
        <v>13</v>
      </c>
      <c r="E15" s="16" t="s">
        <v>116</v>
      </c>
      <c r="F15" s="25">
        <f t="shared" si="5"/>
        <v>13</v>
      </c>
      <c r="G15" s="17">
        <f t="shared" si="4"/>
        <v>56</v>
      </c>
      <c r="S15" s="17">
        <v>1</v>
      </c>
      <c r="U15" s="17">
        <v>3</v>
      </c>
      <c r="V15" s="17">
        <v>2</v>
      </c>
      <c r="W15" s="17">
        <v>3</v>
      </c>
      <c r="X15" s="17">
        <v>6</v>
      </c>
      <c r="Y15" s="17">
        <v>7</v>
      </c>
      <c r="Z15" s="17">
        <v>7</v>
      </c>
      <c r="AA15" s="17">
        <v>8</v>
      </c>
      <c r="AB15" s="17">
        <v>7</v>
      </c>
      <c r="AC15" s="17">
        <v>2</v>
      </c>
      <c r="AD15" s="17">
        <v>6</v>
      </c>
      <c r="AE15" s="17">
        <v>4</v>
      </c>
    </row>
    <row r="16" spans="1:59" x14ac:dyDescent="0.15">
      <c r="A16" s="90">
        <f t="shared" si="6"/>
        <v>14</v>
      </c>
      <c r="C16">
        <f t="shared" si="2"/>
        <v>14</v>
      </c>
      <c r="D16" s="17">
        <f t="shared" si="3"/>
        <v>13</v>
      </c>
      <c r="E16" s="16" t="s">
        <v>135</v>
      </c>
      <c r="F16" s="25">
        <f t="shared" si="5"/>
        <v>13</v>
      </c>
      <c r="G16" s="17">
        <f t="shared" si="4"/>
        <v>56</v>
      </c>
      <c r="AL16" s="17">
        <v>9</v>
      </c>
      <c r="AM16" s="17">
        <v>3</v>
      </c>
      <c r="AN16" s="17">
        <v>10</v>
      </c>
      <c r="AP16" s="17">
        <v>4</v>
      </c>
      <c r="AQ16" s="17">
        <v>3</v>
      </c>
      <c r="AR16" s="17">
        <v>8</v>
      </c>
      <c r="AZ16" s="17">
        <v>2</v>
      </c>
      <c r="BB16" s="17">
        <v>6</v>
      </c>
      <c r="BC16" s="17">
        <v>8</v>
      </c>
      <c r="BD16" s="17">
        <v>1</v>
      </c>
      <c r="BE16" s="17">
        <v>2</v>
      </c>
    </row>
    <row r="17" spans="1:57" x14ac:dyDescent="0.15">
      <c r="A17" s="90">
        <f t="shared" si="6"/>
        <v>15</v>
      </c>
      <c r="C17">
        <f t="shared" si="2"/>
        <v>15</v>
      </c>
      <c r="D17" s="17">
        <f t="shared" si="3"/>
        <v>15</v>
      </c>
      <c r="E17" s="16" t="s">
        <v>108</v>
      </c>
      <c r="F17" s="25">
        <f t="shared" si="5"/>
        <v>15</v>
      </c>
      <c r="G17" s="17">
        <f t="shared" si="4"/>
        <v>50</v>
      </c>
      <c r="W17" s="17">
        <v>7</v>
      </c>
      <c r="X17" s="17">
        <v>1</v>
      </c>
      <c r="AA17" s="17">
        <v>10</v>
      </c>
      <c r="AB17" s="17">
        <v>5</v>
      </c>
      <c r="AD17" s="17">
        <v>8</v>
      </c>
      <c r="AE17" s="17">
        <v>9</v>
      </c>
      <c r="AF17" s="17">
        <v>10</v>
      </c>
    </row>
    <row r="18" spans="1:57" x14ac:dyDescent="0.15">
      <c r="A18" s="90">
        <f t="shared" si="6"/>
        <v>16</v>
      </c>
      <c r="C18">
        <f t="shared" si="2"/>
        <v>16</v>
      </c>
      <c r="D18" s="17">
        <f t="shared" si="3"/>
        <v>16</v>
      </c>
      <c r="E18" s="16" t="s">
        <v>136</v>
      </c>
      <c r="F18" s="25">
        <f t="shared" si="5"/>
        <v>16</v>
      </c>
      <c r="G18" s="17">
        <f t="shared" si="4"/>
        <v>49</v>
      </c>
      <c r="AE18" s="17">
        <v>1</v>
      </c>
      <c r="AI18" s="17">
        <v>7</v>
      </c>
      <c r="AO18" s="17">
        <v>3</v>
      </c>
      <c r="AP18" s="17">
        <v>5</v>
      </c>
      <c r="AQ18" s="17">
        <v>1</v>
      </c>
      <c r="AR18" s="17">
        <v>10</v>
      </c>
      <c r="AS18" s="17">
        <v>5</v>
      </c>
      <c r="AT18" s="17">
        <v>9</v>
      </c>
      <c r="AU18" s="17">
        <v>8</v>
      </c>
    </row>
    <row r="19" spans="1:57" x14ac:dyDescent="0.15">
      <c r="A19" s="90">
        <f t="shared" si="6"/>
        <v>17</v>
      </c>
      <c r="C19">
        <f t="shared" si="2"/>
        <v>17</v>
      </c>
      <c r="D19" s="17">
        <f t="shared" si="3"/>
        <v>17</v>
      </c>
      <c r="E19" s="16" t="s">
        <v>113</v>
      </c>
      <c r="F19" s="25">
        <f t="shared" si="5"/>
        <v>17</v>
      </c>
      <c r="G19" s="17">
        <f t="shared" si="4"/>
        <v>48</v>
      </c>
      <c r="AC19" s="17">
        <v>10</v>
      </c>
      <c r="AD19" s="17">
        <v>3</v>
      </c>
      <c r="AG19" s="17">
        <v>8</v>
      </c>
      <c r="AH19" s="17">
        <v>9</v>
      </c>
      <c r="AK19" s="17">
        <v>4</v>
      </c>
      <c r="AL19" s="17">
        <v>6</v>
      </c>
      <c r="AM19" s="17">
        <v>8</v>
      </c>
    </row>
    <row r="20" spans="1:57" x14ac:dyDescent="0.15">
      <c r="A20" s="90">
        <f t="shared" si="6"/>
        <v>18</v>
      </c>
      <c r="C20">
        <f t="shared" si="2"/>
        <v>18</v>
      </c>
      <c r="D20" s="17">
        <f t="shared" si="3"/>
        <v>17</v>
      </c>
      <c r="E20" s="16" t="s">
        <v>47</v>
      </c>
      <c r="F20" s="25">
        <f t="shared" si="5"/>
        <v>17</v>
      </c>
      <c r="G20" s="17">
        <f t="shared" si="4"/>
        <v>48</v>
      </c>
      <c r="V20" s="17">
        <v>4</v>
      </c>
      <c r="W20" s="17">
        <v>10</v>
      </c>
      <c r="X20" s="17">
        <v>2</v>
      </c>
      <c r="Y20" s="17">
        <v>6</v>
      </c>
      <c r="Z20" s="17">
        <v>3</v>
      </c>
      <c r="AA20" s="17">
        <v>9</v>
      </c>
      <c r="AB20" s="17">
        <v>9</v>
      </c>
      <c r="AC20" s="17">
        <v>5</v>
      </c>
    </row>
    <row r="21" spans="1:57" x14ac:dyDescent="0.15">
      <c r="A21" s="90">
        <f t="shared" si="6"/>
        <v>19</v>
      </c>
      <c r="C21">
        <f t="shared" si="2"/>
        <v>19</v>
      </c>
      <c r="D21" s="17">
        <f t="shared" si="3"/>
        <v>19</v>
      </c>
      <c r="E21" s="16" t="s">
        <v>73</v>
      </c>
      <c r="F21" s="25">
        <f t="shared" si="5"/>
        <v>19</v>
      </c>
      <c r="G21" s="17">
        <f t="shared" si="4"/>
        <v>42</v>
      </c>
      <c r="AO21" s="17">
        <v>2</v>
      </c>
      <c r="AP21" s="17">
        <v>3</v>
      </c>
      <c r="AR21" s="17">
        <v>5</v>
      </c>
      <c r="AS21" s="17">
        <v>3</v>
      </c>
      <c r="AT21" s="17">
        <v>5</v>
      </c>
      <c r="BA21" s="17">
        <v>7</v>
      </c>
      <c r="BB21" s="17">
        <v>4</v>
      </c>
      <c r="BC21" s="17">
        <v>6</v>
      </c>
      <c r="BD21" s="17">
        <v>2</v>
      </c>
      <c r="BE21" s="17">
        <v>5</v>
      </c>
    </row>
    <row r="22" spans="1:57" x14ac:dyDescent="0.15">
      <c r="A22" s="90">
        <f t="shared" si="6"/>
        <v>20</v>
      </c>
      <c r="C22">
        <f t="shared" si="2"/>
        <v>20</v>
      </c>
      <c r="D22" s="17">
        <f t="shared" si="3"/>
        <v>19</v>
      </c>
      <c r="E22" s="16" t="s">
        <v>137</v>
      </c>
      <c r="F22" s="25">
        <f t="shared" si="5"/>
        <v>19</v>
      </c>
      <c r="G22" s="17">
        <f t="shared" si="4"/>
        <v>42</v>
      </c>
      <c r="AJ22" s="17">
        <v>2</v>
      </c>
      <c r="AK22" s="17">
        <v>3</v>
      </c>
      <c r="AM22" s="17">
        <v>7</v>
      </c>
      <c r="AN22" s="17">
        <v>7</v>
      </c>
      <c r="AO22" s="17">
        <v>1</v>
      </c>
      <c r="AP22" s="17">
        <v>2</v>
      </c>
      <c r="AQ22" s="17">
        <v>4</v>
      </c>
      <c r="AR22" s="17">
        <v>4</v>
      </c>
      <c r="AS22" s="17">
        <v>4</v>
      </c>
      <c r="AT22" s="17">
        <v>8</v>
      </c>
    </row>
    <row r="23" spans="1:57" x14ac:dyDescent="0.15">
      <c r="A23" s="90">
        <f t="shared" si="6"/>
        <v>21</v>
      </c>
      <c r="C23">
        <f t="shared" si="2"/>
        <v>21</v>
      </c>
      <c r="D23" s="17">
        <f t="shared" si="3"/>
        <v>21</v>
      </c>
      <c r="E23" s="16" t="s">
        <v>138</v>
      </c>
      <c r="F23" s="25">
        <f t="shared" si="5"/>
        <v>21</v>
      </c>
      <c r="G23" s="17">
        <f t="shared" si="4"/>
        <v>38</v>
      </c>
      <c r="AM23" s="17">
        <v>6</v>
      </c>
      <c r="AN23" s="17">
        <v>2</v>
      </c>
      <c r="AO23" s="17">
        <v>10</v>
      </c>
      <c r="AP23" s="17">
        <v>10</v>
      </c>
      <c r="AQ23" s="17">
        <v>10</v>
      </c>
    </row>
    <row r="24" spans="1:57" x14ac:dyDescent="0.15">
      <c r="A24" s="90">
        <f t="shared" si="6"/>
        <v>22</v>
      </c>
      <c r="C24">
        <f t="shared" si="2"/>
        <v>22</v>
      </c>
      <c r="D24" s="17">
        <f t="shared" si="3"/>
        <v>21</v>
      </c>
      <c r="E24" s="16" t="s">
        <v>139</v>
      </c>
      <c r="F24" s="25">
        <f t="shared" si="5"/>
        <v>21</v>
      </c>
      <c r="G24" s="17">
        <f t="shared" si="4"/>
        <v>38</v>
      </c>
      <c r="AC24" s="17">
        <v>3</v>
      </c>
      <c r="AG24" s="17">
        <v>7</v>
      </c>
      <c r="AI24" s="17">
        <v>6</v>
      </c>
      <c r="AJ24" s="17">
        <v>10</v>
      </c>
      <c r="AK24" s="17">
        <v>7</v>
      </c>
      <c r="AL24" s="17">
        <v>5</v>
      </c>
    </row>
    <row r="25" spans="1:57" x14ac:dyDescent="0.15">
      <c r="A25" s="90">
        <f t="shared" si="6"/>
        <v>23</v>
      </c>
      <c r="C25">
        <f t="shared" si="2"/>
        <v>23</v>
      </c>
      <c r="D25" s="17">
        <f t="shared" si="3"/>
        <v>23</v>
      </c>
      <c r="E25" s="16" t="s">
        <v>69</v>
      </c>
      <c r="F25" s="25">
        <f t="shared" si="5"/>
        <v>23</v>
      </c>
      <c r="G25" s="17">
        <f t="shared" si="4"/>
        <v>33</v>
      </c>
      <c r="AC25" s="17">
        <v>6</v>
      </c>
      <c r="AG25" s="17">
        <v>1</v>
      </c>
      <c r="AI25" s="17">
        <v>3</v>
      </c>
      <c r="AK25" s="17">
        <v>1</v>
      </c>
      <c r="AL25" s="17">
        <v>7</v>
      </c>
      <c r="AM25" s="17">
        <v>4</v>
      </c>
      <c r="AN25" s="17">
        <v>5</v>
      </c>
      <c r="AQ25" s="17">
        <v>6</v>
      </c>
    </row>
    <row r="26" spans="1:57" x14ac:dyDescent="0.15">
      <c r="A26" s="90">
        <f t="shared" si="6"/>
        <v>24</v>
      </c>
      <c r="C26">
        <f t="shared" si="2"/>
        <v>24</v>
      </c>
      <c r="D26" s="17">
        <f t="shared" si="3"/>
        <v>23</v>
      </c>
      <c r="E26" s="16" t="s">
        <v>140</v>
      </c>
      <c r="F26" s="25">
        <f t="shared" si="5"/>
        <v>23</v>
      </c>
      <c r="G26" s="17">
        <f t="shared" si="4"/>
        <v>33</v>
      </c>
      <c r="AE26" s="17">
        <v>2</v>
      </c>
      <c r="AF26" s="17">
        <v>9</v>
      </c>
      <c r="AG26" s="17">
        <v>9</v>
      </c>
      <c r="AH26" s="17">
        <v>7</v>
      </c>
      <c r="AI26" s="17">
        <v>1</v>
      </c>
      <c r="AJ26" s="17">
        <v>5</v>
      </c>
    </row>
    <row r="27" spans="1:57" x14ac:dyDescent="0.15">
      <c r="A27" s="90">
        <f t="shared" si="6"/>
        <v>25</v>
      </c>
      <c r="C27">
        <f t="shared" si="2"/>
        <v>25</v>
      </c>
      <c r="D27" s="17">
        <f t="shared" si="3"/>
        <v>25</v>
      </c>
      <c r="E27" s="16" t="s">
        <v>141</v>
      </c>
      <c r="F27" s="25">
        <f t="shared" si="5"/>
        <v>25</v>
      </c>
      <c r="G27" s="17">
        <f t="shared" si="4"/>
        <v>30</v>
      </c>
      <c r="AF27" s="17">
        <v>6</v>
      </c>
      <c r="AG27" s="17">
        <v>10</v>
      </c>
      <c r="AH27" s="17">
        <v>3</v>
      </c>
      <c r="AJ27" s="17">
        <v>3</v>
      </c>
      <c r="AK27" s="17">
        <v>2</v>
      </c>
      <c r="AL27" s="17">
        <v>1</v>
      </c>
      <c r="AM27" s="17">
        <v>1</v>
      </c>
      <c r="AN27" s="17">
        <v>4</v>
      </c>
    </row>
    <row r="28" spans="1:57" x14ac:dyDescent="0.15">
      <c r="A28" s="90">
        <f t="shared" si="6"/>
        <v>26</v>
      </c>
      <c r="C28">
        <f t="shared" si="2"/>
        <v>26</v>
      </c>
      <c r="D28" s="17">
        <f t="shared" si="3"/>
        <v>26</v>
      </c>
      <c r="E28" s="16" t="s">
        <v>142</v>
      </c>
      <c r="F28" s="25">
        <f t="shared" si="5"/>
        <v>26</v>
      </c>
      <c r="G28" s="17">
        <f t="shared" si="4"/>
        <v>29</v>
      </c>
      <c r="AZ28" s="17">
        <v>9</v>
      </c>
      <c r="BA28" s="17">
        <v>10</v>
      </c>
      <c r="BB28" s="17">
        <v>10</v>
      </c>
    </row>
    <row r="29" spans="1:57" x14ac:dyDescent="0.15">
      <c r="A29" s="90">
        <f t="shared" si="6"/>
        <v>27</v>
      </c>
      <c r="C29">
        <f t="shared" si="2"/>
        <v>27</v>
      </c>
      <c r="D29" s="17">
        <f t="shared" si="3"/>
        <v>27</v>
      </c>
      <c r="E29" s="16" t="s">
        <v>143</v>
      </c>
      <c r="F29" s="25">
        <f t="shared" si="5"/>
        <v>27</v>
      </c>
      <c r="G29" s="17">
        <f t="shared" si="4"/>
        <v>28</v>
      </c>
      <c r="AX29" s="17">
        <v>6</v>
      </c>
      <c r="AZ29" s="17">
        <v>5</v>
      </c>
      <c r="BA29" s="17">
        <v>2</v>
      </c>
      <c r="BB29" s="17">
        <v>5</v>
      </c>
      <c r="BD29" s="17">
        <v>6</v>
      </c>
      <c r="BE29" s="17">
        <v>4</v>
      </c>
    </row>
    <row r="30" spans="1:57" x14ac:dyDescent="0.15">
      <c r="A30" s="90">
        <f t="shared" si="6"/>
        <v>28</v>
      </c>
      <c r="C30">
        <f t="shared" si="2"/>
        <v>28</v>
      </c>
      <c r="D30" s="17">
        <f t="shared" si="3"/>
        <v>28</v>
      </c>
      <c r="E30" s="46" t="s">
        <v>34</v>
      </c>
      <c r="F30" s="25">
        <f t="shared" si="5"/>
        <v>28</v>
      </c>
      <c r="G30" s="17">
        <f t="shared" si="4"/>
        <v>26</v>
      </c>
      <c r="P30" s="17">
        <v>6</v>
      </c>
      <c r="Q30" s="17">
        <v>6</v>
      </c>
      <c r="T30" s="17">
        <v>9</v>
      </c>
      <c r="U30" s="17">
        <v>2</v>
      </c>
      <c r="V30" s="17">
        <v>3</v>
      </c>
    </row>
    <row r="31" spans="1:57" x14ac:dyDescent="0.15">
      <c r="A31" s="90">
        <f t="shared" si="6"/>
        <v>29</v>
      </c>
      <c r="C31">
        <f t="shared" si="2"/>
        <v>29</v>
      </c>
      <c r="D31" s="17">
        <f t="shared" si="3"/>
        <v>29</v>
      </c>
      <c r="E31" s="16" t="s">
        <v>144</v>
      </c>
      <c r="F31" s="25">
        <f t="shared" si="5"/>
        <v>29</v>
      </c>
      <c r="G31" s="17">
        <f t="shared" si="4"/>
        <v>24</v>
      </c>
      <c r="BB31" s="17">
        <v>8</v>
      </c>
      <c r="BC31" s="17">
        <v>3</v>
      </c>
      <c r="BD31" s="17">
        <v>7</v>
      </c>
      <c r="BE31" s="17">
        <v>6</v>
      </c>
    </row>
    <row r="32" spans="1:57" x14ac:dyDescent="0.15">
      <c r="A32" s="90">
        <f t="shared" si="6"/>
        <v>30</v>
      </c>
      <c r="C32">
        <f t="shared" si="2"/>
        <v>30</v>
      </c>
      <c r="D32" s="17">
        <f t="shared" si="3"/>
        <v>30</v>
      </c>
      <c r="E32" s="16" t="s">
        <v>55</v>
      </c>
      <c r="F32" s="25">
        <f t="shared" si="5"/>
        <v>30</v>
      </c>
      <c r="G32" s="17">
        <f t="shared" si="4"/>
        <v>23</v>
      </c>
      <c r="Z32" s="17">
        <v>5</v>
      </c>
      <c r="AA32" s="17">
        <v>4</v>
      </c>
      <c r="AB32" s="17">
        <v>1</v>
      </c>
      <c r="AD32" s="17">
        <v>5</v>
      </c>
      <c r="AF32" s="17">
        <v>2</v>
      </c>
      <c r="AH32" s="17">
        <v>4</v>
      </c>
      <c r="AI32" s="17">
        <v>2</v>
      </c>
    </row>
    <row r="33" spans="1:57" x14ac:dyDescent="0.15">
      <c r="A33" s="90">
        <f t="shared" si="6"/>
        <v>31</v>
      </c>
      <c r="C33">
        <f t="shared" si="2"/>
        <v>31</v>
      </c>
      <c r="D33" s="17">
        <f t="shared" si="3"/>
        <v>31</v>
      </c>
      <c r="E33" s="46" t="s">
        <v>38</v>
      </c>
      <c r="F33" s="25">
        <f t="shared" si="5"/>
        <v>31</v>
      </c>
      <c r="G33" s="17">
        <f t="shared" si="4"/>
        <v>22</v>
      </c>
      <c r="O33" s="17">
        <v>3</v>
      </c>
      <c r="P33" s="17">
        <v>7</v>
      </c>
      <c r="Q33" s="17">
        <v>2</v>
      </c>
      <c r="R33" s="17">
        <v>6</v>
      </c>
      <c r="S33" s="17">
        <v>4</v>
      </c>
    </row>
    <row r="34" spans="1:57" x14ac:dyDescent="0.15">
      <c r="A34" s="90">
        <f t="shared" si="6"/>
        <v>32</v>
      </c>
      <c r="C34">
        <f t="shared" si="2"/>
        <v>32</v>
      </c>
      <c r="D34" s="17">
        <f t="shared" si="3"/>
        <v>32</v>
      </c>
      <c r="E34" s="16" t="s">
        <v>115</v>
      </c>
      <c r="F34" s="25">
        <f t="shared" si="5"/>
        <v>32</v>
      </c>
      <c r="G34" s="17">
        <f t="shared" si="4"/>
        <v>21</v>
      </c>
      <c r="AT34" s="17">
        <v>2</v>
      </c>
      <c r="AW34" s="17">
        <v>5</v>
      </c>
      <c r="AX34" s="17">
        <v>4</v>
      </c>
      <c r="BA34" s="17">
        <v>3</v>
      </c>
      <c r="BB34" s="17">
        <v>3</v>
      </c>
      <c r="BC34" s="17">
        <v>4</v>
      </c>
    </row>
    <row r="35" spans="1:57" x14ac:dyDescent="0.15">
      <c r="A35" s="90">
        <f t="shared" si="6"/>
        <v>33</v>
      </c>
      <c r="C35">
        <f t="shared" ref="C35:C57" si="7">C34+1</f>
        <v>33</v>
      </c>
      <c r="D35" s="17">
        <f t="shared" ref="D35:D57" si="8">IF(G35=G34,D34,C35)</f>
        <v>32</v>
      </c>
      <c r="E35" s="16" t="s">
        <v>39</v>
      </c>
      <c r="F35" s="25">
        <f t="shared" si="5"/>
        <v>32</v>
      </c>
      <c r="G35" s="17">
        <f t="shared" ref="G35:G66" si="9">SUM(H35:BE35)</f>
        <v>21</v>
      </c>
      <c r="Q35" s="17">
        <v>1</v>
      </c>
      <c r="R35" s="17">
        <v>5</v>
      </c>
      <c r="S35" s="17">
        <v>5</v>
      </c>
      <c r="T35" s="17">
        <v>5</v>
      </c>
      <c r="U35" s="17">
        <v>5</v>
      </c>
    </row>
    <row r="36" spans="1:57" x14ac:dyDescent="0.15">
      <c r="A36" s="90">
        <f t="shared" si="6"/>
        <v>34</v>
      </c>
      <c r="C36">
        <f t="shared" si="7"/>
        <v>34</v>
      </c>
      <c r="D36" s="17">
        <f t="shared" si="8"/>
        <v>34</v>
      </c>
      <c r="E36" s="16" t="s">
        <v>40</v>
      </c>
      <c r="F36" s="25">
        <f t="shared" ref="F36:F67" si="10">IF(G36=G35,F35,A36)</f>
        <v>34</v>
      </c>
      <c r="G36" s="17">
        <f t="shared" si="9"/>
        <v>20</v>
      </c>
      <c r="R36" s="17">
        <v>8</v>
      </c>
      <c r="S36" s="17">
        <v>9</v>
      </c>
      <c r="T36" s="17">
        <v>3</v>
      </c>
    </row>
    <row r="37" spans="1:57" x14ac:dyDescent="0.15">
      <c r="A37" s="90">
        <f t="shared" si="6"/>
        <v>35</v>
      </c>
      <c r="C37">
        <f t="shared" si="7"/>
        <v>35</v>
      </c>
      <c r="D37" s="17">
        <f t="shared" si="8"/>
        <v>35</v>
      </c>
      <c r="E37" s="16" t="s">
        <v>50</v>
      </c>
      <c r="F37" s="25">
        <f t="shared" si="10"/>
        <v>35</v>
      </c>
      <c r="G37" s="17">
        <f t="shared" si="9"/>
        <v>19</v>
      </c>
      <c r="T37" s="17">
        <v>2</v>
      </c>
      <c r="U37" s="17">
        <v>1</v>
      </c>
      <c r="Y37" s="17">
        <v>3</v>
      </c>
      <c r="Z37" s="17">
        <v>10</v>
      </c>
      <c r="AB37" s="17">
        <v>3</v>
      </c>
    </row>
    <row r="38" spans="1:57" x14ac:dyDescent="0.15">
      <c r="A38" s="90">
        <f t="shared" si="6"/>
        <v>36</v>
      </c>
      <c r="C38">
        <f t="shared" si="7"/>
        <v>36</v>
      </c>
      <c r="D38" s="17">
        <f t="shared" si="8"/>
        <v>36</v>
      </c>
      <c r="E38" s="16" t="s">
        <v>107</v>
      </c>
      <c r="F38" s="25">
        <f t="shared" si="10"/>
        <v>36</v>
      </c>
      <c r="G38" s="17">
        <f t="shared" si="9"/>
        <v>18</v>
      </c>
      <c r="BD38" s="17">
        <v>8</v>
      </c>
      <c r="BE38" s="17">
        <v>10</v>
      </c>
    </row>
    <row r="39" spans="1:57" x14ac:dyDescent="0.15">
      <c r="A39" s="90">
        <f t="shared" si="6"/>
        <v>37</v>
      </c>
      <c r="C39">
        <f t="shared" si="7"/>
        <v>37</v>
      </c>
      <c r="D39" s="17">
        <f t="shared" si="8"/>
        <v>36</v>
      </c>
      <c r="E39" s="16" t="s">
        <v>145</v>
      </c>
      <c r="F39" s="25">
        <f t="shared" si="10"/>
        <v>36</v>
      </c>
      <c r="G39" s="17">
        <f t="shared" si="9"/>
        <v>18</v>
      </c>
      <c r="AZ39" s="17">
        <v>10</v>
      </c>
      <c r="BA39" s="17">
        <v>8</v>
      </c>
    </row>
    <row r="40" spans="1:57" x14ac:dyDescent="0.15">
      <c r="A40" s="90">
        <f t="shared" si="6"/>
        <v>38</v>
      </c>
      <c r="C40">
        <f t="shared" si="7"/>
        <v>38</v>
      </c>
      <c r="D40" s="17">
        <f t="shared" si="8"/>
        <v>36</v>
      </c>
      <c r="E40" s="16" t="s">
        <v>146</v>
      </c>
      <c r="F40" s="25">
        <f t="shared" si="10"/>
        <v>36</v>
      </c>
      <c r="G40" s="17">
        <f t="shared" si="9"/>
        <v>18</v>
      </c>
      <c r="AT40" s="17">
        <v>1</v>
      </c>
      <c r="AU40" s="17">
        <v>2</v>
      </c>
      <c r="AV40" s="17">
        <v>5</v>
      </c>
      <c r="AW40" s="17">
        <v>2</v>
      </c>
      <c r="AX40" s="17">
        <v>2</v>
      </c>
      <c r="AY40" s="17">
        <v>5</v>
      </c>
      <c r="AZ40" s="17">
        <v>1</v>
      </c>
    </row>
    <row r="41" spans="1:57" x14ac:dyDescent="0.15">
      <c r="A41" s="90">
        <f t="shared" si="6"/>
        <v>39</v>
      </c>
      <c r="C41">
        <f t="shared" si="7"/>
        <v>39</v>
      </c>
      <c r="D41" s="17">
        <f t="shared" si="8"/>
        <v>39</v>
      </c>
      <c r="E41" s="16" t="s">
        <v>54</v>
      </c>
      <c r="F41" s="25">
        <f t="shared" si="10"/>
        <v>39</v>
      </c>
      <c r="G41" s="17">
        <f t="shared" si="9"/>
        <v>17</v>
      </c>
      <c r="P41" s="17">
        <v>4</v>
      </c>
      <c r="S41" s="17">
        <v>7</v>
      </c>
      <c r="T41" s="17">
        <v>1</v>
      </c>
      <c r="X41" s="17">
        <v>5</v>
      </c>
    </row>
    <row r="42" spans="1:57" x14ac:dyDescent="0.15">
      <c r="A42" s="90">
        <f t="shared" si="6"/>
        <v>40</v>
      </c>
      <c r="C42">
        <f t="shared" si="7"/>
        <v>40</v>
      </c>
      <c r="D42" s="17">
        <f t="shared" si="8"/>
        <v>39</v>
      </c>
      <c r="E42" s="16" t="s">
        <v>147</v>
      </c>
      <c r="F42" s="25">
        <f t="shared" si="10"/>
        <v>39</v>
      </c>
      <c r="G42" s="17">
        <f t="shared" si="9"/>
        <v>17</v>
      </c>
      <c r="BD42" s="17">
        <v>9</v>
      </c>
      <c r="BE42" s="17">
        <v>8</v>
      </c>
    </row>
    <row r="43" spans="1:57" x14ac:dyDescent="0.15">
      <c r="A43" s="90">
        <f t="shared" si="6"/>
        <v>41</v>
      </c>
      <c r="C43">
        <f t="shared" si="7"/>
        <v>41</v>
      </c>
      <c r="D43" s="17">
        <f t="shared" si="8"/>
        <v>41</v>
      </c>
      <c r="E43" s="16" t="s">
        <v>148</v>
      </c>
      <c r="F43" s="25">
        <f t="shared" si="10"/>
        <v>41</v>
      </c>
      <c r="G43" s="17">
        <f t="shared" si="9"/>
        <v>16</v>
      </c>
      <c r="AU43" s="17">
        <v>3</v>
      </c>
      <c r="AW43" s="17">
        <v>10</v>
      </c>
      <c r="AX43" s="17">
        <v>3</v>
      </c>
    </row>
    <row r="44" spans="1:57" x14ac:dyDescent="0.15">
      <c r="A44" s="90">
        <f t="shared" si="6"/>
        <v>42</v>
      </c>
      <c r="C44">
        <f t="shared" si="7"/>
        <v>42</v>
      </c>
      <c r="D44" s="17">
        <f t="shared" si="8"/>
        <v>42</v>
      </c>
      <c r="E44" s="16" t="s">
        <v>95</v>
      </c>
      <c r="F44" s="25">
        <f t="shared" si="10"/>
        <v>42</v>
      </c>
      <c r="G44" s="17">
        <f t="shared" si="9"/>
        <v>15</v>
      </c>
      <c r="AF44" s="17">
        <v>5</v>
      </c>
      <c r="AL44" s="17">
        <v>4</v>
      </c>
      <c r="AM44" s="17">
        <v>5</v>
      </c>
      <c r="AN44" s="17">
        <v>1</v>
      </c>
    </row>
    <row r="45" spans="1:57" x14ac:dyDescent="0.15">
      <c r="A45" s="90">
        <f t="shared" si="6"/>
        <v>43</v>
      </c>
      <c r="C45">
        <f t="shared" si="7"/>
        <v>43</v>
      </c>
      <c r="D45" s="17">
        <f t="shared" si="8"/>
        <v>42</v>
      </c>
      <c r="E45" s="16" t="s">
        <v>68</v>
      </c>
      <c r="F45" s="25">
        <f t="shared" si="10"/>
        <v>42</v>
      </c>
      <c r="G45" s="17">
        <f t="shared" si="9"/>
        <v>15</v>
      </c>
      <c r="Z45" s="17">
        <v>2</v>
      </c>
      <c r="AA45" s="17">
        <v>3</v>
      </c>
      <c r="AB45" s="17">
        <v>4</v>
      </c>
      <c r="AJ45" s="17">
        <v>6</v>
      </c>
    </row>
    <row r="46" spans="1:57" x14ac:dyDescent="0.15">
      <c r="A46" s="90">
        <f t="shared" si="6"/>
        <v>44</v>
      </c>
      <c r="C46">
        <f t="shared" si="7"/>
        <v>44</v>
      </c>
      <c r="D46" s="17">
        <f t="shared" si="8"/>
        <v>44</v>
      </c>
      <c r="E46" s="16" t="s">
        <v>87</v>
      </c>
      <c r="F46" s="25">
        <f t="shared" si="10"/>
        <v>44</v>
      </c>
      <c r="G46" s="17">
        <f t="shared" si="9"/>
        <v>14</v>
      </c>
      <c r="AV46" s="17">
        <v>3</v>
      </c>
      <c r="AW46" s="17">
        <v>6</v>
      </c>
      <c r="AX46" s="17">
        <v>5</v>
      </c>
    </row>
    <row r="47" spans="1:57" x14ac:dyDescent="0.15">
      <c r="A47" s="90">
        <f t="shared" si="6"/>
        <v>45</v>
      </c>
      <c r="C47">
        <f t="shared" si="7"/>
        <v>45</v>
      </c>
      <c r="D47" s="17">
        <f t="shared" si="8"/>
        <v>45</v>
      </c>
      <c r="E47" s="16" t="s">
        <v>149</v>
      </c>
      <c r="F47" s="25">
        <f t="shared" si="10"/>
        <v>45</v>
      </c>
      <c r="G47" s="17">
        <f t="shared" si="9"/>
        <v>13</v>
      </c>
      <c r="BC47" s="17">
        <v>2</v>
      </c>
      <c r="BD47" s="17">
        <v>4</v>
      </c>
      <c r="BE47" s="17">
        <v>7</v>
      </c>
    </row>
    <row r="48" spans="1:57" x14ac:dyDescent="0.15">
      <c r="A48" s="90">
        <f t="shared" si="6"/>
        <v>46</v>
      </c>
      <c r="C48">
        <f t="shared" si="7"/>
        <v>46</v>
      </c>
      <c r="D48" s="17">
        <f t="shared" si="8"/>
        <v>45</v>
      </c>
      <c r="E48" s="16" t="s">
        <v>150</v>
      </c>
      <c r="F48" s="25">
        <f t="shared" si="10"/>
        <v>45</v>
      </c>
      <c r="G48" s="17">
        <f t="shared" si="9"/>
        <v>13</v>
      </c>
      <c r="BB48" s="17">
        <v>1</v>
      </c>
      <c r="BC48" s="17">
        <v>7</v>
      </c>
      <c r="BD48" s="17">
        <v>5</v>
      </c>
    </row>
    <row r="49" spans="1:57" x14ac:dyDescent="0.15">
      <c r="A49" s="90">
        <f t="shared" si="6"/>
        <v>47</v>
      </c>
      <c r="C49">
        <f t="shared" si="7"/>
        <v>47</v>
      </c>
      <c r="D49" s="17">
        <f t="shared" si="8"/>
        <v>47</v>
      </c>
      <c r="E49" s="16" t="s">
        <v>151</v>
      </c>
      <c r="F49" s="25">
        <f t="shared" si="10"/>
        <v>47</v>
      </c>
      <c r="G49" s="17">
        <f t="shared" si="9"/>
        <v>11</v>
      </c>
      <c r="AN49" s="17">
        <v>6</v>
      </c>
      <c r="AO49" s="17">
        <v>5</v>
      </c>
    </row>
    <row r="50" spans="1:57" x14ac:dyDescent="0.15">
      <c r="A50" s="90">
        <f t="shared" si="6"/>
        <v>48</v>
      </c>
      <c r="C50">
        <f t="shared" si="7"/>
        <v>48</v>
      </c>
      <c r="D50" s="17">
        <f t="shared" si="8"/>
        <v>47</v>
      </c>
      <c r="E50" s="16" t="s">
        <v>156</v>
      </c>
      <c r="F50" s="25">
        <f t="shared" si="10"/>
        <v>47</v>
      </c>
      <c r="G50" s="17">
        <f t="shared" si="9"/>
        <v>11</v>
      </c>
      <c r="O50" s="17">
        <v>4</v>
      </c>
      <c r="AV50" s="17">
        <v>4</v>
      </c>
      <c r="AW50" s="17">
        <v>3</v>
      </c>
    </row>
    <row r="51" spans="1:57" x14ac:dyDescent="0.15">
      <c r="A51" s="90">
        <f t="shared" si="6"/>
        <v>49</v>
      </c>
      <c r="C51">
        <f t="shared" si="7"/>
        <v>49</v>
      </c>
      <c r="D51" s="17">
        <f t="shared" si="8"/>
        <v>49</v>
      </c>
      <c r="E51" s="16" t="s">
        <v>152</v>
      </c>
      <c r="F51" s="25">
        <f t="shared" si="10"/>
        <v>49</v>
      </c>
      <c r="G51" s="17">
        <f t="shared" si="9"/>
        <v>10</v>
      </c>
      <c r="AY51" s="17">
        <v>10</v>
      </c>
    </row>
    <row r="52" spans="1:57" x14ac:dyDescent="0.15">
      <c r="A52" s="90">
        <f t="shared" si="6"/>
        <v>50</v>
      </c>
      <c r="C52">
        <f t="shared" si="7"/>
        <v>50</v>
      </c>
      <c r="D52" s="17">
        <f t="shared" si="8"/>
        <v>49</v>
      </c>
      <c r="E52" s="16" t="s">
        <v>93</v>
      </c>
      <c r="F52" s="25">
        <f t="shared" si="10"/>
        <v>49</v>
      </c>
      <c r="G52" s="17">
        <f t="shared" si="9"/>
        <v>10</v>
      </c>
      <c r="AJ52" s="17">
        <v>4</v>
      </c>
      <c r="AK52" s="17">
        <v>6</v>
      </c>
    </row>
    <row r="53" spans="1:57" x14ac:dyDescent="0.15">
      <c r="A53" s="90">
        <f t="shared" si="6"/>
        <v>51</v>
      </c>
      <c r="C53">
        <f t="shared" si="7"/>
        <v>51</v>
      </c>
      <c r="D53" s="17">
        <f t="shared" si="8"/>
        <v>51</v>
      </c>
      <c r="E53" s="16" t="s">
        <v>153</v>
      </c>
      <c r="F53" s="25">
        <f t="shared" si="10"/>
        <v>51</v>
      </c>
      <c r="G53" s="17">
        <f t="shared" si="9"/>
        <v>9</v>
      </c>
      <c r="AX53" s="17">
        <v>1</v>
      </c>
      <c r="AY53" s="17">
        <v>2</v>
      </c>
      <c r="AZ53" s="17">
        <v>3</v>
      </c>
      <c r="BE53" s="17">
        <v>3</v>
      </c>
    </row>
    <row r="54" spans="1:57" x14ac:dyDescent="0.15">
      <c r="A54" s="90">
        <f t="shared" si="6"/>
        <v>52</v>
      </c>
      <c r="C54">
        <f t="shared" si="7"/>
        <v>52</v>
      </c>
      <c r="D54" s="17">
        <f t="shared" si="8"/>
        <v>51</v>
      </c>
      <c r="E54" s="16" t="s">
        <v>102</v>
      </c>
      <c r="F54" s="25">
        <f t="shared" si="10"/>
        <v>51</v>
      </c>
      <c r="G54" s="17">
        <f t="shared" si="9"/>
        <v>9</v>
      </c>
      <c r="AD54" s="17">
        <v>4</v>
      </c>
      <c r="AE54" s="17">
        <v>5</v>
      </c>
    </row>
    <row r="55" spans="1:57" x14ac:dyDescent="0.15">
      <c r="A55" s="90">
        <f t="shared" si="6"/>
        <v>53</v>
      </c>
      <c r="C55">
        <f t="shared" si="7"/>
        <v>53</v>
      </c>
      <c r="D55" s="17">
        <f t="shared" si="8"/>
        <v>53</v>
      </c>
      <c r="E55" s="16" t="s">
        <v>154</v>
      </c>
      <c r="F55" s="25">
        <f t="shared" si="10"/>
        <v>53</v>
      </c>
      <c r="G55" s="17">
        <f t="shared" si="9"/>
        <v>8</v>
      </c>
      <c r="AS55" s="17">
        <v>2</v>
      </c>
      <c r="AU55" s="17">
        <v>6</v>
      </c>
    </row>
    <row r="56" spans="1:57" x14ac:dyDescent="0.15">
      <c r="A56" s="90">
        <f t="shared" si="6"/>
        <v>54</v>
      </c>
      <c r="C56">
        <f t="shared" si="7"/>
        <v>54</v>
      </c>
      <c r="D56" s="17">
        <f t="shared" si="8"/>
        <v>53</v>
      </c>
      <c r="E56" s="16" t="s">
        <v>106</v>
      </c>
      <c r="F56" s="25">
        <f t="shared" si="10"/>
        <v>53</v>
      </c>
      <c r="G56" s="17">
        <f t="shared" si="9"/>
        <v>8</v>
      </c>
      <c r="AC56" s="17">
        <v>7</v>
      </c>
      <c r="AD56" s="17">
        <v>1</v>
      </c>
    </row>
    <row r="57" spans="1:57" x14ac:dyDescent="0.15">
      <c r="A57" s="90">
        <f t="shared" si="6"/>
        <v>55</v>
      </c>
      <c r="C57">
        <f t="shared" si="7"/>
        <v>55</v>
      </c>
      <c r="D57" s="17">
        <f t="shared" si="8"/>
        <v>55</v>
      </c>
      <c r="E57" s="16" t="s">
        <v>155</v>
      </c>
      <c r="F57" s="25">
        <f t="shared" si="10"/>
        <v>55</v>
      </c>
      <c r="G57" s="17">
        <f t="shared" si="9"/>
        <v>7</v>
      </c>
      <c r="AV57" s="17">
        <v>6</v>
      </c>
      <c r="AY57" s="17">
        <v>1</v>
      </c>
    </row>
    <row r="58" spans="1:57" x14ac:dyDescent="0.15">
      <c r="A58" s="90">
        <f t="shared" si="6"/>
        <v>56</v>
      </c>
      <c r="D58" s="17"/>
      <c r="E58" s="46" t="s">
        <v>36</v>
      </c>
      <c r="F58" s="25">
        <f t="shared" si="10"/>
        <v>55</v>
      </c>
      <c r="G58" s="17">
        <f t="shared" si="9"/>
        <v>7</v>
      </c>
      <c r="O58" s="17">
        <v>2</v>
      </c>
      <c r="Q58" s="17">
        <v>4</v>
      </c>
      <c r="R58" s="17">
        <v>1</v>
      </c>
    </row>
    <row r="59" spans="1:57" x14ac:dyDescent="0.15">
      <c r="A59" s="90">
        <f t="shared" si="6"/>
        <v>57</v>
      </c>
      <c r="C59" s="46" t="s">
        <v>41</v>
      </c>
      <c r="D59" s="25">
        <v>73</v>
      </c>
      <c r="E59" s="46" t="s">
        <v>56</v>
      </c>
      <c r="F59" s="25">
        <f t="shared" si="10"/>
        <v>57</v>
      </c>
      <c r="G59" s="17">
        <f t="shared" si="9"/>
        <v>6</v>
      </c>
      <c r="O59" s="17">
        <v>6</v>
      </c>
      <c r="AX59" s="16"/>
      <c r="AY59" s="16"/>
      <c r="AZ59"/>
      <c r="BA59"/>
      <c r="BB59"/>
      <c r="BC59"/>
      <c r="BD59"/>
      <c r="BE59"/>
    </row>
    <row r="60" spans="1:57" x14ac:dyDescent="0.15">
      <c r="A60" s="90">
        <f t="shared" si="6"/>
        <v>58</v>
      </c>
      <c r="C60" t="e">
        <f>C59+1</f>
        <v>#VALUE!</v>
      </c>
      <c r="D60" s="17">
        <f>IF(G60=G59,D59,C60)</f>
        <v>73</v>
      </c>
      <c r="E60" s="16" t="s">
        <v>157</v>
      </c>
      <c r="F60" s="25">
        <f t="shared" si="10"/>
        <v>57</v>
      </c>
      <c r="G60" s="17">
        <f t="shared" si="9"/>
        <v>6</v>
      </c>
      <c r="BA60" s="17">
        <v>1</v>
      </c>
      <c r="BC60" s="17">
        <v>5</v>
      </c>
    </row>
    <row r="61" spans="1:57" x14ac:dyDescent="0.15">
      <c r="A61" s="90">
        <f t="shared" si="6"/>
        <v>59</v>
      </c>
      <c r="C61" t="e">
        <f>C60+1</f>
        <v>#VALUE!</v>
      </c>
      <c r="D61" s="17">
        <f>IF(G61=G60,D60,C61)</f>
        <v>73</v>
      </c>
      <c r="E61" s="16" t="s">
        <v>158</v>
      </c>
      <c r="F61" s="25">
        <f t="shared" si="10"/>
        <v>57</v>
      </c>
      <c r="G61" s="17">
        <f t="shared" si="9"/>
        <v>6</v>
      </c>
      <c r="BA61" s="17">
        <v>5</v>
      </c>
      <c r="BC61" s="17">
        <v>1</v>
      </c>
    </row>
    <row r="62" spans="1:57" x14ac:dyDescent="0.15">
      <c r="A62" s="90">
        <f t="shared" si="6"/>
        <v>60</v>
      </c>
      <c r="C62" t="e">
        <f>C61+1</f>
        <v>#VALUE!</v>
      </c>
      <c r="D62" s="17">
        <f>IF(G62=G61,D61,C62)</f>
        <v>73</v>
      </c>
      <c r="E62" s="16" t="s">
        <v>159</v>
      </c>
      <c r="F62" s="25">
        <f t="shared" si="10"/>
        <v>57</v>
      </c>
      <c r="G62" s="17">
        <f t="shared" si="9"/>
        <v>6</v>
      </c>
      <c r="AI62" s="17">
        <v>5</v>
      </c>
      <c r="AJ62" s="17">
        <v>1</v>
      </c>
    </row>
    <row r="63" spans="1:57" x14ac:dyDescent="0.15">
      <c r="A63" s="90">
        <f t="shared" si="6"/>
        <v>61</v>
      </c>
      <c r="D63" s="17"/>
      <c r="E63" s="46" t="s">
        <v>41</v>
      </c>
      <c r="F63" s="25">
        <f t="shared" si="10"/>
        <v>57</v>
      </c>
      <c r="G63" s="17">
        <f t="shared" si="9"/>
        <v>6</v>
      </c>
      <c r="O63" s="17">
        <v>5</v>
      </c>
      <c r="P63" s="17">
        <v>1</v>
      </c>
    </row>
    <row r="64" spans="1:57" x14ac:dyDescent="0.15">
      <c r="A64" s="90">
        <f t="shared" si="6"/>
        <v>62</v>
      </c>
      <c r="C64">
        <f>C63+1</f>
        <v>1</v>
      </c>
      <c r="D64" s="17">
        <f>IF(G64=G63,D63,C64)</f>
        <v>1</v>
      </c>
      <c r="E64" s="16" t="s">
        <v>160</v>
      </c>
      <c r="F64" s="25">
        <f t="shared" si="10"/>
        <v>62</v>
      </c>
      <c r="G64" s="17">
        <f t="shared" si="9"/>
        <v>5</v>
      </c>
      <c r="AY64" s="17">
        <v>4</v>
      </c>
      <c r="BE64" s="17">
        <v>1</v>
      </c>
    </row>
    <row r="65" spans="1:59" x14ac:dyDescent="0.15">
      <c r="A65" s="90">
        <f t="shared" si="6"/>
        <v>63</v>
      </c>
      <c r="C65">
        <f>C64+1</f>
        <v>2</v>
      </c>
      <c r="D65" s="17">
        <f>IF(G65=G64,D64,C65)</f>
        <v>1</v>
      </c>
      <c r="E65" s="16" t="s">
        <v>161</v>
      </c>
      <c r="F65" s="25">
        <f t="shared" si="10"/>
        <v>62</v>
      </c>
      <c r="G65" s="17">
        <f t="shared" si="9"/>
        <v>5</v>
      </c>
      <c r="AV65" s="17">
        <v>1</v>
      </c>
      <c r="AW65" s="17">
        <v>4</v>
      </c>
    </row>
    <row r="66" spans="1:59" x14ac:dyDescent="0.15">
      <c r="A66" s="90">
        <f t="shared" si="6"/>
        <v>64</v>
      </c>
      <c r="C66">
        <f>C65+1</f>
        <v>3</v>
      </c>
      <c r="D66" s="17">
        <f>IF(G66=G65,D65,C66)</f>
        <v>1</v>
      </c>
      <c r="E66" s="16" t="s">
        <v>71</v>
      </c>
      <c r="F66" s="25">
        <f t="shared" si="10"/>
        <v>62</v>
      </c>
      <c r="G66" s="17">
        <f t="shared" si="9"/>
        <v>5</v>
      </c>
      <c r="V66" s="17">
        <v>1</v>
      </c>
      <c r="Y66" s="17">
        <v>4</v>
      </c>
    </row>
    <row r="67" spans="1:59" x14ac:dyDescent="0.15">
      <c r="A67" s="90">
        <f t="shared" si="6"/>
        <v>65</v>
      </c>
      <c r="C67">
        <f>C66+1</f>
        <v>4</v>
      </c>
      <c r="D67" s="17">
        <f>IF(G67=G66,D66,C67)</f>
        <v>4</v>
      </c>
      <c r="E67" s="16" t="s">
        <v>162</v>
      </c>
      <c r="F67" s="25">
        <f t="shared" si="10"/>
        <v>65</v>
      </c>
      <c r="G67" s="17">
        <f t="shared" ref="G67:G78" si="11">SUM(H67:BE67)</f>
        <v>4</v>
      </c>
      <c r="AR67" s="17">
        <v>1</v>
      </c>
      <c r="AT67" s="17">
        <v>3</v>
      </c>
    </row>
    <row r="68" spans="1:59" x14ac:dyDescent="0.15">
      <c r="A68" s="90">
        <f t="shared" si="6"/>
        <v>66</v>
      </c>
      <c r="C68">
        <f>C67+1</f>
        <v>5</v>
      </c>
      <c r="D68" s="17">
        <f>IF(G68=G67,D67,C68)</f>
        <v>4</v>
      </c>
      <c r="E68" s="16" t="s">
        <v>112</v>
      </c>
      <c r="F68" s="25">
        <f t="shared" ref="F68:F78" si="12">IF(G68=G67,F67,A68)</f>
        <v>65</v>
      </c>
      <c r="G68" s="17">
        <f t="shared" si="11"/>
        <v>4</v>
      </c>
      <c r="AG68" s="17">
        <v>4</v>
      </c>
    </row>
    <row r="69" spans="1:59" x14ac:dyDescent="0.15">
      <c r="A69" s="90">
        <f t="shared" ref="A69:A100" si="13">A68+1</f>
        <v>67</v>
      </c>
      <c r="D69" s="17"/>
      <c r="E69" s="46" t="s">
        <v>176</v>
      </c>
      <c r="F69" s="25">
        <f t="shared" si="12"/>
        <v>67</v>
      </c>
      <c r="G69" s="17">
        <f t="shared" si="11"/>
        <v>3</v>
      </c>
      <c r="P69" s="17">
        <v>3</v>
      </c>
    </row>
    <row r="70" spans="1:59" x14ac:dyDescent="0.15">
      <c r="A70" s="90">
        <f t="shared" si="13"/>
        <v>68</v>
      </c>
      <c r="C70">
        <f>C69+1</f>
        <v>1</v>
      </c>
      <c r="D70" s="17">
        <f>IF(G70=G69,D69,C70)</f>
        <v>0</v>
      </c>
      <c r="E70" s="16" t="s">
        <v>163</v>
      </c>
      <c r="F70" s="25">
        <f t="shared" si="12"/>
        <v>67</v>
      </c>
      <c r="G70" s="17">
        <f t="shared" si="11"/>
        <v>3</v>
      </c>
      <c r="BD70" s="17">
        <v>3</v>
      </c>
    </row>
    <row r="71" spans="1:59" x14ac:dyDescent="0.15">
      <c r="A71" s="90">
        <f t="shared" si="13"/>
        <v>69</v>
      </c>
      <c r="C71">
        <f>C70+1</f>
        <v>2</v>
      </c>
      <c r="D71" s="17">
        <f>IF(G71=G70,D70,C71)</f>
        <v>0</v>
      </c>
      <c r="E71" s="16" t="s">
        <v>164</v>
      </c>
      <c r="F71" s="25">
        <f t="shared" si="12"/>
        <v>67</v>
      </c>
      <c r="G71" s="17">
        <f t="shared" si="11"/>
        <v>3</v>
      </c>
      <c r="AV71" s="17">
        <v>2</v>
      </c>
      <c r="AW71" s="17">
        <v>1</v>
      </c>
    </row>
    <row r="72" spans="1:59" x14ac:dyDescent="0.15">
      <c r="A72" s="90">
        <f t="shared" si="13"/>
        <v>70</v>
      </c>
      <c r="C72">
        <f>C71+1</f>
        <v>3</v>
      </c>
      <c r="D72" s="17">
        <f>IF(G72=G71,D71,C72)</f>
        <v>0</v>
      </c>
      <c r="E72" s="16" t="s">
        <v>74</v>
      </c>
      <c r="F72" s="25">
        <f t="shared" si="12"/>
        <v>67</v>
      </c>
      <c r="G72" s="17">
        <f t="shared" si="11"/>
        <v>3</v>
      </c>
      <c r="W72" s="17">
        <v>1</v>
      </c>
      <c r="AA72" s="17">
        <v>2</v>
      </c>
    </row>
    <row r="73" spans="1:59" x14ac:dyDescent="0.15">
      <c r="A73" s="90">
        <f t="shared" si="13"/>
        <v>71</v>
      </c>
      <c r="D73" s="17"/>
      <c r="E73" s="46" t="s">
        <v>57</v>
      </c>
      <c r="F73" s="25">
        <f t="shared" si="12"/>
        <v>67</v>
      </c>
      <c r="G73" s="17">
        <f t="shared" si="11"/>
        <v>3</v>
      </c>
      <c r="R73" s="17">
        <v>3</v>
      </c>
    </row>
    <row r="74" spans="1:59" x14ac:dyDescent="0.15">
      <c r="A74" s="90">
        <f t="shared" si="13"/>
        <v>72</v>
      </c>
      <c r="C74">
        <f>C73+1</f>
        <v>1</v>
      </c>
      <c r="D74" s="17">
        <f>IF(G74=G73,D73,C74)</f>
        <v>1</v>
      </c>
      <c r="E74" s="16" t="s">
        <v>165</v>
      </c>
      <c r="F74" s="25">
        <f t="shared" si="12"/>
        <v>72</v>
      </c>
      <c r="G74" s="17">
        <f t="shared" si="11"/>
        <v>2</v>
      </c>
      <c r="BB74" s="17">
        <v>2</v>
      </c>
    </row>
    <row r="75" spans="1:59" x14ac:dyDescent="0.15">
      <c r="A75" s="90">
        <f t="shared" si="13"/>
        <v>73</v>
      </c>
      <c r="C75">
        <f>C74+1</f>
        <v>2</v>
      </c>
      <c r="D75" s="17">
        <f>IF(G75=G74,D74,C75)</f>
        <v>1</v>
      </c>
      <c r="E75" s="16" t="s">
        <v>118</v>
      </c>
      <c r="F75" s="25">
        <f t="shared" si="12"/>
        <v>72</v>
      </c>
      <c r="G75" s="17">
        <f t="shared" si="11"/>
        <v>2</v>
      </c>
      <c r="AH75" s="17">
        <v>2</v>
      </c>
    </row>
    <row r="76" spans="1:59" x14ac:dyDescent="0.15">
      <c r="A76" s="90">
        <f t="shared" si="13"/>
        <v>74</v>
      </c>
      <c r="C76">
        <f>C75+1</f>
        <v>3</v>
      </c>
      <c r="D76" s="17">
        <f>IF(G76=G75,D75,C76)</f>
        <v>1</v>
      </c>
      <c r="E76" s="16" t="s">
        <v>166</v>
      </c>
      <c r="F76" s="25">
        <f t="shared" si="12"/>
        <v>72</v>
      </c>
      <c r="G76" s="17">
        <f t="shared" si="11"/>
        <v>2</v>
      </c>
      <c r="Y76" s="17">
        <v>1</v>
      </c>
      <c r="AA76" s="17">
        <v>1</v>
      </c>
    </row>
    <row r="77" spans="1:59" x14ac:dyDescent="0.15">
      <c r="A77" s="90">
        <f t="shared" si="13"/>
        <v>75</v>
      </c>
      <c r="C77">
        <f>C76+1</f>
        <v>4</v>
      </c>
      <c r="D77" s="17">
        <f>IF(G77=G76,D76,C77)</f>
        <v>4</v>
      </c>
      <c r="E77" s="16" t="s">
        <v>167</v>
      </c>
      <c r="F77" s="25">
        <f t="shared" si="12"/>
        <v>75</v>
      </c>
      <c r="G77" s="17">
        <f t="shared" si="11"/>
        <v>1</v>
      </c>
      <c r="AU77" s="17">
        <v>1</v>
      </c>
    </row>
    <row r="78" spans="1:59" x14ac:dyDescent="0.15">
      <c r="A78" s="90">
        <v>73</v>
      </c>
      <c r="C78">
        <f>C77+1</f>
        <v>5</v>
      </c>
      <c r="D78" s="17">
        <f>IF(G78=G77,D77,C78)</f>
        <v>4</v>
      </c>
      <c r="E78" s="16" t="s">
        <v>168</v>
      </c>
      <c r="F78" s="25">
        <f t="shared" si="12"/>
        <v>75</v>
      </c>
      <c r="G78" s="17">
        <f t="shared" si="11"/>
        <v>1</v>
      </c>
      <c r="AS78" s="17">
        <v>1</v>
      </c>
      <c r="BF78"/>
      <c r="BG78"/>
    </row>
    <row r="79" spans="1:59" x14ac:dyDescent="0.15">
      <c r="A79" s="90">
        <f t="shared" si="13"/>
        <v>74</v>
      </c>
      <c r="E79" s="40"/>
      <c r="F79" s="40"/>
    </row>
    <row r="80" spans="1:59" x14ac:dyDescent="0.15">
      <c r="A80" s="90">
        <f t="shared" si="13"/>
        <v>75</v>
      </c>
      <c r="E80" s="39"/>
      <c r="F80" s="39"/>
    </row>
    <row r="81" spans="1:6" x14ac:dyDescent="0.15">
      <c r="A81" s="90">
        <f t="shared" si="13"/>
        <v>76</v>
      </c>
      <c r="E81" s="39"/>
      <c r="F81" s="39"/>
    </row>
    <row r="82" spans="1:6" x14ac:dyDescent="0.15">
      <c r="A82" s="90">
        <f t="shared" si="13"/>
        <v>77</v>
      </c>
      <c r="E82" s="39"/>
      <c r="F82" s="39"/>
    </row>
    <row r="83" spans="1:6" x14ac:dyDescent="0.15">
      <c r="A83" s="90">
        <f t="shared" si="13"/>
        <v>78</v>
      </c>
      <c r="E83" s="39"/>
      <c r="F83" s="39"/>
    </row>
    <row r="84" spans="1:6" x14ac:dyDescent="0.15">
      <c r="A84" s="90">
        <f t="shared" si="13"/>
        <v>79</v>
      </c>
      <c r="E84" s="39"/>
      <c r="F84" s="39"/>
    </row>
    <row r="85" spans="1:6" x14ac:dyDescent="0.15">
      <c r="A85" s="90">
        <f t="shared" si="13"/>
        <v>80</v>
      </c>
      <c r="E85" s="39"/>
      <c r="F85" s="39"/>
    </row>
    <row r="86" spans="1:6" x14ac:dyDescent="0.15">
      <c r="A86" s="90">
        <f t="shared" si="13"/>
        <v>81</v>
      </c>
      <c r="E86" s="39"/>
      <c r="F86" s="39"/>
    </row>
    <row r="87" spans="1:6" x14ac:dyDescent="0.15">
      <c r="A87" s="90">
        <f t="shared" si="13"/>
        <v>82</v>
      </c>
      <c r="E87" s="39"/>
      <c r="F87" s="39"/>
    </row>
    <row r="88" spans="1:6" x14ac:dyDescent="0.15">
      <c r="A88" s="90">
        <f t="shared" si="13"/>
        <v>83</v>
      </c>
      <c r="E88" s="39"/>
      <c r="F88" s="39"/>
    </row>
    <row r="89" spans="1:6" x14ac:dyDescent="0.15">
      <c r="A89" s="90">
        <f t="shared" si="13"/>
        <v>84</v>
      </c>
      <c r="E89" s="39"/>
      <c r="F89" s="39"/>
    </row>
    <row r="90" spans="1:6" x14ac:dyDescent="0.15">
      <c r="A90" s="90">
        <f t="shared" si="13"/>
        <v>85</v>
      </c>
      <c r="E90" s="39"/>
      <c r="F90" s="39"/>
    </row>
    <row r="91" spans="1:6" x14ac:dyDescent="0.15">
      <c r="A91" s="90">
        <f t="shared" si="13"/>
        <v>86</v>
      </c>
      <c r="E91" s="39"/>
      <c r="F91" s="39"/>
    </row>
    <row r="92" spans="1:6" x14ac:dyDescent="0.15">
      <c r="A92" s="90">
        <f t="shared" si="13"/>
        <v>87</v>
      </c>
      <c r="E92" s="39"/>
      <c r="F92" s="39"/>
    </row>
    <row r="93" spans="1:6" x14ac:dyDescent="0.15">
      <c r="A93" s="90">
        <f t="shared" si="13"/>
        <v>88</v>
      </c>
      <c r="E93" s="39"/>
      <c r="F93" s="39"/>
    </row>
    <row r="94" spans="1:6" x14ac:dyDescent="0.15">
      <c r="A94" s="90">
        <f t="shared" si="13"/>
        <v>89</v>
      </c>
      <c r="E94" s="39"/>
      <c r="F94" s="39"/>
    </row>
    <row r="95" spans="1:6" x14ac:dyDescent="0.15">
      <c r="A95" s="90">
        <f t="shared" si="13"/>
        <v>90</v>
      </c>
      <c r="E95" s="40"/>
      <c r="F95" s="40"/>
    </row>
    <row r="96" spans="1:6" x14ac:dyDescent="0.15">
      <c r="A96" s="90">
        <f t="shared" si="13"/>
        <v>91</v>
      </c>
      <c r="E96" s="38"/>
      <c r="F96" s="38"/>
    </row>
    <row r="97" spans="1:6" x14ac:dyDescent="0.15">
      <c r="A97" s="90">
        <f t="shared" si="13"/>
        <v>92</v>
      </c>
      <c r="E97" s="39"/>
      <c r="F97" s="39"/>
    </row>
    <row r="98" spans="1:6" x14ac:dyDescent="0.15">
      <c r="A98" s="90">
        <f t="shared" si="13"/>
        <v>93</v>
      </c>
      <c r="E98" s="39"/>
      <c r="F98" s="39"/>
    </row>
    <row r="99" spans="1:6" x14ac:dyDescent="0.15">
      <c r="A99" s="90">
        <f t="shared" si="13"/>
        <v>94</v>
      </c>
      <c r="E99" s="38"/>
      <c r="F99" s="38"/>
    </row>
    <row r="100" spans="1:6" x14ac:dyDescent="0.15">
      <c r="A100" s="90">
        <f t="shared" si="13"/>
        <v>95</v>
      </c>
      <c r="E100" s="39"/>
      <c r="F100" s="39"/>
    </row>
    <row r="101" spans="1:6" x14ac:dyDescent="0.15">
      <c r="E101" s="39"/>
      <c r="F101" s="39"/>
    </row>
    <row r="102" spans="1:6" x14ac:dyDescent="0.15">
      <c r="E102" s="39"/>
      <c r="F102" s="39"/>
    </row>
    <row r="103" spans="1:6" x14ac:dyDescent="0.15">
      <c r="E103" s="39"/>
      <c r="F103" s="39"/>
    </row>
    <row r="104" spans="1:6" x14ac:dyDescent="0.15">
      <c r="E104" s="39"/>
      <c r="F104" s="39"/>
    </row>
    <row r="105" spans="1:6" x14ac:dyDescent="0.15">
      <c r="E105" s="39"/>
      <c r="F105" s="39"/>
    </row>
    <row r="106" spans="1:6" x14ac:dyDescent="0.15">
      <c r="E106" s="39"/>
      <c r="F106" s="39"/>
    </row>
    <row r="107" spans="1:6" x14ac:dyDescent="0.15">
      <c r="E107" s="39"/>
      <c r="F107" s="39"/>
    </row>
    <row r="108" spans="1:6" x14ac:dyDescent="0.15">
      <c r="E108" s="39"/>
      <c r="F108" s="39"/>
    </row>
    <row r="109" spans="1:6" x14ac:dyDescent="0.15">
      <c r="E109" s="40"/>
      <c r="F109" s="40"/>
    </row>
    <row r="110" spans="1:6" x14ac:dyDescent="0.15">
      <c r="E110" s="40"/>
      <c r="F110" s="40"/>
    </row>
    <row r="111" spans="1:6" x14ac:dyDescent="0.15">
      <c r="E111" s="40"/>
      <c r="F111" s="40"/>
    </row>
    <row r="112" spans="1:6" x14ac:dyDescent="0.15">
      <c r="E112" s="38"/>
      <c r="F112" s="38"/>
    </row>
    <row r="113" spans="5:6" x14ac:dyDescent="0.15">
      <c r="E113" s="38"/>
      <c r="F113" s="38"/>
    </row>
    <row r="114" spans="5:6" x14ac:dyDescent="0.15">
      <c r="E114" s="40"/>
      <c r="F114" s="40"/>
    </row>
    <row r="115" spans="5:6" x14ac:dyDescent="0.15">
      <c r="E115" s="40"/>
      <c r="F115" s="40"/>
    </row>
    <row r="116" spans="5:6" x14ac:dyDescent="0.15">
      <c r="E116" s="39"/>
      <c r="F116" s="39"/>
    </row>
    <row r="117" spans="5:6" x14ac:dyDescent="0.15">
      <c r="E117" s="39"/>
      <c r="F117" s="39"/>
    </row>
    <row r="118" spans="5:6" x14ac:dyDescent="0.15">
      <c r="E118" s="40"/>
      <c r="F118" s="40"/>
    </row>
    <row r="119" spans="5:6" x14ac:dyDescent="0.15">
      <c r="E119" s="40"/>
      <c r="F119" s="40"/>
    </row>
    <row r="120" spans="5:6" x14ac:dyDescent="0.15">
      <c r="E120" s="40"/>
      <c r="F120" s="40"/>
    </row>
    <row r="121" spans="5:6" x14ac:dyDescent="0.15">
      <c r="E121" s="40"/>
      <c r="F121" s="40"/>
    </row>
    <row r="122" spans="5:6" x14ac:dyDescent="0.15">
      <c r="E122" s="39"/>
      <c r="F122" s="39"/>
    </row>
    <row r="123" spans="5:6" x14ac:dyDescent="0.15">
      <c r="E123" s="39"/>
      <c r="F123" s="39"/>
    </row>
    <row r="124" spans="5:6" x14ac:dyDescent="0.15">
      <c r="E124" s="39"/>
      <c r="F124" s="39"/>
    </row>
    <row r="125" spans="5:6" x14ac:dyDescent="0.15">
      <c r="E125" s="39"/>
      <c r="F125" s="39"/>
    </row>
    <row r="126" spans="5:6" x14ac:dyDescent="0.15">
      <c r="E126" s="39"/>
      <c r="F126" s="39"/>
    </row>
    <row r="127" spans="5:6" x14ac:dyDescent="0.15">
      <c r="E127" s="39"/>
      <c r="F127" s="39"/>
    </row>
    <row r="128" spans="5:6" x14ac:dyDescent="0.15">
      <c r="E128" s="39"/>
      <c r="F128" s="39"/>
    </row>
    <row r="129" spans="5:6" x14ac:dyDescent="0.15">
      <c r="E129" s="39"/>
      <c r="F129" s="39"/>
    </row>
    <row r="130" spans="5:6" x14ac:dyDescent="0.15">
      <c r="E130" s="39"/>
      <c r="F130" s="39"/>
    </row>
    <row r="131" spans="5:6" x14ac:dyDescent="0.15">
      <c r="E131" s="40"/>
      <c r="F131" s="40"/>
    </row>
    <row r="132" spans="5:6" x14ac:dyDescent="0.15">
      <c r="E132" s="39"/>
      <c r="F132" s="39"/>
    </row>
    <row r="133" spans="5:6" x14ac:dyDescent="0.15">
      <c r="E133" s="39"/>
      <c r="F133" s="39"/>
    </row>
    <row r="134" spans="5:6" x14ac:dyDescent="0.15">
      <c r="E134" s="39"/>
      <c r="F134" s="39"/>
    </row>
    <row r="135" spans="5:6" x14ac:dyDescent="0.15">
      <c r="E135" s="39"/>
      <c r="F135" s="39"/>
    </row>
    <row r="136" spans="5:6" x14ac:dyDescent="0.15">
      <c r="E136" s="39"/>
      <c r="F136" s="39"/>
    </row>
    <row r="137" spans="5:6" x14ac:dyDescent="0.15">
      <c r="E137" s="39"/>
      <c r="F137" s="39"/>
    </row>
    <row r="138" spans="5:6" x14ac:dyDescent="0.15">
      <c r="E138" s="39"/>
      <c r="F138" s="39"/>
    </row>
    <row r="139" spans="5:6" x14ac:dyDescent="0.15">
      <c r="E139" s="39"/>
      <c r="F139" s="39"/>
    </row>
    <row r="140" spans="5:6" x14ac:dyDescent="0.15">
      <c r="E140" s="40"/>
      <c r="F140" s="40"/>
    </row>
    <row r="141" spans="5:6" x14ac:dyDescent="0.15">
      <c r="E141" s="38"/>
      <c r="F141" s="38"/>
    </row>
    <row r="142" spans="5:6" x14ac:dyDescent="0.15">
      <c r="E142" s="39"/>
      <c r="F142" s="39"/>
    </row>
    <row r="143" spans="5:6" x14ac:dyDescent="0.15">
      <c r="E143" s="39"/>
      <c r="F143" s="39"/>
    </row>
    <row r="144" spans="5:6" x14ac:dyDescent="0.15">
      <c r="E144" s="39"/>
      <c r="F144" s="39"/>
    </row>
    <row r="145" spans="5:6" x14ac:dyDescent="0.15">
      <c r="E145" s="39"/>
      <c r="F145" s="39"/>
    </row>
    <row r="146" spans="5:6" x14ac:dyDescent="0.15">
      <c r="E146" s="40"/>
      <c r="F146" s="40"/>
    </row>
    <row r="147" spans="5:6" x14ac:dyDescent="0.15">
      <c r="E147" s="39"/>
      <c r="F147" s="39"/>
    </row>
    <row r="148" spans="5:6" x14ac:dyDescent="0.15">
      <c r="E148" s="39"/>
      <c r="F148" s="39"/>
    </row>
    <row r="149" spans="5:6" x14ac:dyDescent="0.15">
      <c r="E149" s="39"/>
      <c r="F149" s="39"/>
    </row>
    <row r="150" spans="5:6" x14ac:dyDescent="0.15">
      <c r="E150" s="39"/>
      <c r="F150" s="39"/>
    </row>
    <row r="151" spans="5:6" x14ac:dyDescent="0.15">
      <c r="E151" s="39"/>
      <c r="F151" s="39"/>
    </row>
    <row r="152" spans="5:6" x14ac:dyDescent="0.15">
      <c r="E152" s="40"/>
      <c r="F152" s="40"/>
    </row>
    <row r="153" spans="5:6" x14ac:dyDescent="0.15">
      <c r="E153" s="39"/>
      <c r="F153" s="39"/>
    </row>
    <row r="154" spans="5:6" x14ac:dyDescent="0.15">
      <c r="E154" s="39"/>
      <c r="F154" s="39"/>
    </row>
    <row r="155" spans="5:6" x14ac:dyDescent="0.15">
      <c r="E155" s="40"/>
      <c r="F155" s="40"/>
    </row>
    <row r="156" spans="5:6" x14ac:dyDescent="0.15">
      <c r="E156" s="39"/>
      <c r="F156" s="39"/>
    </row>
    <row r="157" spans="5:6" x14ac:dyDescent="0.15">
      <c r="E157" s="39"/>
      <c r="F157" s="39"/>
    </row>
    <row r="158" spans="5:6" x14ac:dyDescent="0.15">
      <c r="E158" s="39"/>
      <c r="F158" s="39"/>
    </row>
    <row r="159" spans="5:6" x14ac:dyDescent="0.15">
      <c r="E159" s="39"/>
      <c r="F159" s="39"/>
    </row>
    <row r="160" spans="5:6" x14ac:dyDescent="0.15">
      <c r="E160" s="39"/>
      <c r="F160" s="39"/>
    </row>
    <row r="161" spans="5:6" x14ac:dyDescent="0.15">
      <c r="E161" s="38"/>
      <c r="F161" s="38"/>
    </row>
    <row r="162" spans="5:6" x14ac:dyDescent="0.15">
      <c r="E162" s="38"/>
      <c r="F162" s="38"/>
    </row>
    <row r="163" spans="5:6" x14ac:dyDescent="0.15">
      <c r="E163" s="39"/>
      <c r="F163" s="39"/>
    </row>
    <row r="164" spans="5:6" x14ac:dyDescent="0.15">
      <c r="E164" s="40"/>
      <c r="F164" s="40"/>
    </row>
    <row r="165" spans="5:6" x14ac:dyDescent="0.15">
      <c r="E165" s="39"/>
      <c r="F165" s="39"/>
    </row>
    <row r="166" spans="5:6" x14ac:dyDescent="0.15">
      <c r="E166" s="39"/>
      <c r="F166" s="39"/>
    </row>
    <row r="167" spans="5:6" x14ac:dyDescent="0.15">
      <c r="E167" s="38"/>
      <c r="F167" s="38"/>
    </row>
    <row r="168" spans="5:6" x14ac:dyDescent="0.15">
      <c r="E168" s="40"/>
      <c r="F168" s="40"/>
    </row>
    <row r="169" spans="5:6" x14ac:dyDescent="0.15">
      <c r="E169" s="40"/>
      <c r="F169" s="40"/>
    </row>
    <row r="170" spans="5:6" x14ac:dyDescent="0.15">
      <c r="E170" s="38"/>
      <c r="F170" s="38"/>
    </row>
    <row r="171" spans="5:6" x14ac:dyDescent="0.15">
      <c r="E171" s="40"/>
      <c r="F171" s="40"/>
    </row>
    <row r="172" spans="5:6" x14ac:dyDescent="0.15">
      <c r="E172" s="40"/>
      <c r="F172" s="40"/>
    </row>
    <row r="173" spans="5:6" x14ac:dyDescent="0.15">
      <c r="E173" s="38"/>
      <c r="F173" s="38"/>
    </row>
    <row r="174" spans="5:6" x14ac:dyDescent="0.15">
      <c r="E174" s="39"/>
      <c r="F174" s="39"/>
    </row>
    <row r="175" spans="5:6" x14ac:dyDescent="0.15">
      <c r="E175" s="39"/>
      <c r="F175" s="39"/>
    </row>
    <row r="176" spans="5:6" x14ac:dyDescent="0.15">
      <c r="E176" s="39"/>
      <c r="F176" s="39"/>
    </row>
    <row r="177" spans="5:6" x14ac:dyDescent="0.15">
      <c r="E177" s="39"/>
      <c r="F177" s="39"/>
    </row>
    <row r="178" spans="5:6" x14ac:dyDescent="0.15">
      <c r="E178" s="39"/>
      <c r="F178" s="39"/>
    </row>
    <row r="179" spans="5:6" x14ac:dyDescent="0.15">
      <c r="E179" s="40"/>
      <c r="F179" s="40"/>
    </row>
    <row r="180" spans="5:6" x14ac:dyDescent="0.15">
      <c r="E180" s="39"/>
      <c r="F180" s="39"/>
    </row>
    <row r="181" spans="5:6" x14ac:dyDescent="0.15">
      <c r="E181" s="39"/>
      <c r="F181" s="39"/>
    </row>
    <row r="182" spans="5:6" x14ac:dyDescent="0.15">
      <c r="E182" s="39"/>
      <c r="F182" s="39"/>
    </row>
    <row r="183" spans="5:6" x14ac:dyDescent="0.15">
      <c r="E183" s="39"/>
      <c r="F183" s="39"/>
    </row>
    <row r="184" spans="5:6" x14ac:dyDescent="0.15">
      <c r="E184" s="39"/>
      <c r="F184" s="39"/>
    </row>
    <row r="185" spans="5:6" x14ac:dyDescent="0.15">
      <c r="E185" s="39"/>
      <c r="F185" s="39"/>
    </row>
    <row r="186" spans="5:6" x14ac:dyDescent="0.15">
      <c r="E186" s="39"/>
      <c r="F186" s="39"/>
    </row>
    <row r="187" spans="5:6" x14ac:dyDescent="0.15">
      <c r="E187" s="39"/>
      <c r="F187" s="39"/>
    </row>
    <row r="188" spans="5:6" x14ac:dyDescent="0.15">
      <c r="E188" s="39"/>
      <c r="F188" s="39"/>
    </row>
    <row r="189" spans="5:6" x14ac:dyDescent="0.15">
      <c r="E189" s="39"/>
      <c r="F189" s="39"/>
    </row>
    <row r="190" spans="5:6" x14ac:dyDescent="0.15">
      <c r="E190" s="39"/>
      <c r="F190" s="39"/>
    </row>
    <row r="191" spans="5:6" x14ac:dyDescent="0.15">
      <c r="E191" s="39"/>
      <c r="F191" s="39"/>
    </row>
    <row r="192" spans="5:6" x14ac:dyDescent="0.15">
      <c r="E192" s="39"/>
      <c r="F192" s="39"/>
    </row>
    <row r="193" spans="5:6" x14ac:dyDescent="0.15">
      <c r="E193" s="39"/>
      <c r="F193" s="39"/>
    </row>
    <row r="194" spans="5:6" x14ac:dyDescent="0.15">
      <c r="E194" s="38"/>
      <c r="F194" s="38"/>
    </row>
    <row r="195" spans="5:6" x14ac:dyDescent="0.15">
      <c r="E195" s="38"/>
      <c r="F195" s="38"/>
    </row>
    <row r="196" spans="5:6" x14ac:dyDescent="0.15">
      <c r="E196" s="39"/>
      <c r="F196" s="39"/>
    </row>
    <row r="197" spans="5:6" x14ac:dyDescent="0.15">
      <c r="E197" s="39"/>
      <c r="F197" s="39"/>
    </row>
    <row r="198" spans="5:6" x14ac:dyDescent="0.15">
      <c r="E198" s="39"/>
      <c r="F198" s="39"/>
    </row>
    <row r="199" spans="5:6" x14ac:dyDescent="0.15">
      <c r="E199" s="39"/>
      <c r="F199" s="39"/>
    </row>
    <row r="200" spans="5:6" x14ac:dyDescent="0.15">
      <c r="E200" s="39"/>
      <c r="F200" s="39"/>
    </row>
    <row r="201" spans="5:6" x14ac:dyDescent="0.15">
      <c r="E201" s="39"/>
      <c r="F201" s="39"/>
    </row>
    <row r="202" spans="5:6" x14ac:dyDescent="0.15">
      <c r="E202" s="39"/>
      <c r="F202" s="39"/>
    </row>
    <row r="203" spans="5:6" x14ac:dyDescent="0.15">
      <c r="E203" s="39"/>
      <c r="F203" s="39"/>
    </row>
    <row r="204" spans="5:6" x14ac:dyDescent="0.15">
      <c r="E204" s="39"/>
      <c r="F204" s="39"/>
    </row>
    <row r="205" spans="5:6" x14ac:dyDescent="0.15">
      <c r="E205" s="39"/>
      <c r="F205" s="39"/>
    </row>
    <row r="206" spans="5:6" x14ac:dyDescent="0.15">
      <c r="E206" s="39"/>
      <c r="F206" s="39"/>
    </row>
    <row r="207" spans="5:6" x14ac:dyDescent="0.15">
      <c r="E207" s="39"/>
      <c r="F207" s="39"/>
    </row>
    <row r="208" spans="5:6" x14ac:dyDescent="0.15">
      <c r="E208" s="39"/>
      <c r="F208" s="39"/>
    </row>
    <row r="209" spans="5:6" x14ac:dyDescent="0.15">
      <c r="E209" s="39"/>
      <c r="F209" s="39"/>
    </row>
    <row r="210" spans="5:6" x14ac:dyDescent="0.15">
      <c r="E210" s="39"/>
      <c r="F210" s="39"/>
    </row>
    <row r="211" spans="5:6" x14ac:dyDescent="0.15">
      <c r="E211" s="39"/>
      <c r="F211" s="39"/>
    </row>
    <row r="212" spans="5:6" x14ac:dyDescent="0.15">
      <c r="E212" s="39"/>
      <c r="F212" s="39"/>
    </row>
    <row r="213" spans="5:6" x14ac:dyDescent="0.15">
      <c r="E213" s="39"/>
      <c r="F213" s="39"/>
    </row>
    <row r="214" spans="5:6" x14ac:dyDescent="0.15">
      <c r="E214" s="39"/>
      <c r="F214" s="39"/>
    </row>
    <row r="215" spans="5:6" x14ac:dyDescent="0.15">
      <c r="E215" s="39"/>
      <c r="F215" s="39"/>
    </row>
    <row r="216" spans="5:6" x14ac:dyDescent="0.15">
      <c r="E216" s="39"/>
      <c r="F216" s="39"/>
    </row>
    <row r="217" spans="5:6" x14ac:dyDescent="0.15">
      <c r="E217" s="39"/>
      <c r="F217" s="39"/>
    </row>
    <row r="218" spans="5:6" x14ac:dyDescent="0.15">
      <c r="E218" s="39"/>
      <c r="F218" s="39"/>
    </row>
    <row r="219" spans="5:6" x14ac:dyDescent="0.15">
      <c r="E219" s="39"/>
      <c r="F219" s="39"/>
    </row>
    <row r="220" spans="5:6" x14ac:dyDescent="0.15">
      <c r="E220" s="39"/>
      <c r="F220" s="39"/>
    </row>
    <row r="221" spans="5:6" x14ac:dyDescent="0.15">
      <c r="E221" s="40"/>
      <c r="F221" s="40"/>
    </row>
    <row r="222" spans="5:6" x14ac:dyDescent="0.15">
      <c r="E222" s="40"/>
      <c r="F222" s="40"/>
    </row>
    <row r="223" spans="5:6" x14ac:dyDescent="0.15">
      <c r="E223" s="40"/>
      <c r="F223" s="40"/>
    </row>
    <row r="224" spans="5:6" x14ac:dyDescent="0.15">
      <c r="E224" s="39"/>
      <c r="F224" s="39"/>
    </row>
    <row r="225" spans="5:6" x14ac:dyDescent="0.15">
      <c r="E225" s="40"/>
      <c r="F225" s="40"/>
    </row>
    <row r="226" spans="5:6" x14ac:dyDescent="0.15">
      <c r="E226" s="39"/>
      <c r="F226" s="39"/>
    </row>
    <row r="227" spans="5:6" x14ac:dyDescent="0.15">
      <c r="E227" s="39"/>
      <c r="F227" s="39"/>
    </row>
    <row r="228" spans="5:6" x14ac:dyDescent="0.15">
      <c r="E228" s="39"/>
      <c r="F228" s="39"/>
    </row>
    <row r="229" spans="5:6" x14ac:dyDescent="0.15">
      <c r="E229" s="38"/>
      <c r="F229" s="38"/>
    </row>
    <row r="230" spans="5:6" x14ac:dyDescent="0.15">
      <c r="E230" s="40"/>
      <c r="F230" s="40"/>
    </row>
    <row r="231" spans="5:6" x14ac:dyDescent="0.15">
      <c r="E231" s="40"/>
      <c r="F231" s="40"/>
    </row>
    <row r="232" spans="5:6" x14ac:dyDescent="0.15">
      <c r="E232" s="39"/>
      <c r="F232" s="39"/>
    </row>
    <row r="233" spans="5:6" x14ac:dyDescent="0.15">
      <c r="E233" s="39"/>
      <c r="F233" s="39"/>
    </row>
    <row r="234" spans="5:6" x14ac:dyDescent="0.15">
      <c r="E234" s="39"/>
      <c r="F234" s="39"/>
    </row>
    <row r="235" spans="5:6" x14ac:dyDescent="0.15">
      <c r="E235" s="39"/>
      <c r="F235" s="39"/>
    </row>
    <row r="236" spans="5:6" x14ac:dyDescent="0.15">
      <c r="E236" s="39"/>
      <c r="F236" s="39"/>
    </row>
    <row r="237" spans="5:6" x14ac:dyDescent="0.15">
      <c r="E237" s="39"/>
      <c r="F237" s="39"/>
    </row>
    <row r="238" spans="5:6" x14ac:dyDescent="0.15">
      <c r="E238" s="39"/>
      <c r="F238" s="39"/>
    </row>
    <row r="239" spans="5:6" x14ac:dyDescent="0.15">
      <c r="E239" s="39"/>
      <c r="F239" s="39"/>
    </row>
    <row r="240" spans="5:6" x14ac:dyDescent="0.15">
      <c r="E240" s="39"/>
      <c r="F240" s="39"/>
    </row>
    <row r="241" spans="5:6" x14ac:dyDescent="0.15">
      <c r="E241" s="39"/>
      <c r="F241" s="39"/>
    </row>
    <row r="242" spans="5:6" x14ac:dyDescent="0.15">
      <c r="E242" s="39"/>
      <c r="F242" s="39"/>
    </row>
    <row r="243" spans="5:6" x14ac:dyDescent="0.15">
      <c r="E243" s="39"/>
      <c r="F243" s="39"/>
    </row>
    <row r="244" spans="5:6" x14ac:dyDescent="0.15">
      <c r="E244" s="39"/>
      <c r="F244" s="39"/>
    </row>
    <row r="245" spans="5:6" x14ac:dyDescent="0.15">
      <c r="E245" s="39"/>
      <c r="F245" s="39"/>
    </row>
    <row r="246" spans="5:6" x14ac:dyDescent="0.15">
      <c r="E246" s="39"/>
      <c r="F246" s="39"/>
    </row>
    <row r="247" spans="5:6" x14ac:dyDescent="0.15">
      <c r="E247" s="39"/>
      <c r="F247" s="39"/>
    </row>
    <row r="248" spans="5:6" x14ac:dyDescent="0.15">
      <c r="E248" s="39"/>
      <c r="F248" s="39"/>
    </row>
    <row r="249" spans="5:6" x14ac:dyDescent="0.15">
      <c r="E249" s="39"/>
      <c r="F249" s="39"/>
    </row>
    <row r="250" spans="5:6" x14ac:dyDescent="0.15">
      <c r="E250" s="39"/>
      <c r="F250" s="39"/>
    </row>
    <row r="251" spans="5:6" x14ac:dyDescent="0.15">
      <c r="E251" s="39"/>
      <c r="F251" s="39"/>
    </row>
    <row r="252" spans="5:6" x14ac:dyDescent="0.15">
      <c r="E252" s="39"/>
      <c r="F252" s="39"/>
    </row>
    <row r="253" spans="5:6" x14ac:dyDescent="0.15">
      <c r="E253" s="39"/>
      <c r="F253" s="39"/>
    </row>
    <row r="254" spans="5:6" x14ac:dyDescent="0.15">
      <c r="E254" s="39"/>
      <c r="F254" s="39"/>
    </row>
    <row r="255" spans="5:6" x14ac:dyDescent="0.15">
      <c r="E255" s="39"/>
      <c r="F255" s="39"/>
    </row>
    <row r="256" spans="5:6" x14ac:dyDescent="0.15">
      <c r="E256" s="39"/>
      <c r="F256" s="39"/>
    </row>
    <row r="257" spans="5:6" x14ac:dyDescent="0.15">
      <c r="E257" s="39"/>
      <c r="F257" s="39"/>
    </row>
    <row r="258" spans="5:6" x14ac:dyDescent="0.15">
      <c r="E258" s="39"/>
      <c r="F258" s="39"/>
    </row>
    <row r="259" spans="5:6" x14ac:dyDescent="0.15">
      <c r="E259" s="39"/>
      <c r="F259" s="39"/>
    </row>
    <row r="260" spans="5:6" x14ac:dyDescent="0.15">
      <c r="E260" s="39"/>
      <c r="F260" s="39"/>
    </row>
    <row r="261" spans="5:6" x14ac:dyDescent="0.15">
      <c r="E261" s="39"/>
      <c r="F261" s="39"/>
    </row>
    <row r="262" spans="5:6" x14ac:dyDescent="0.15">
      <c r="E262" s="39"/>
      <c r="F262" s="39"/>
    </row>
    <row r="263" spans="5:6" x14ac:dyDescent="0.15">
      <c r="E263" s="39"/>
      <c r="F263" s="39"/>
    </row>
    <row r="264" spans="5:6" x14ac:dyDescent="0.15">
      <c r="E264" s="39"/>
      <c r="F264" s="39"/>
    </row>
    <row r="265" spans="5:6" x14ac:dyDescent="0.15">
      <c r="E265" s="39"/>
      <c r="F265" s="39"/>
    </row>
    <row r="266" spans="5:6" x14ac:dyDescent="0.15">
      <c r="E266" s="39"/>
      <c r="F266" s="39"/>
    </row>
    <row r="267" spans="5:6" x14ac:dyDescent="0.15">
      <c r="E267" s="39"/>
      <c r="F267" s="39"/>
    </row>
    <row r="268" spans="5:6" x14ac:dyDescent="0.15">
      <c r="E268" s="39"/>
      <c r="F268" s="39"/>
    </row>
    <row r="269" spans="5:6" x14ac:dyDescent="0.15">
      <c r="E269" s="39"/>
      <c r="F269" s="39"/>
    </row>
    <row r="270" spans="5:6" x14ac:dyDescent="0.15">
      <c r="E270" s="39"/>
      <c r="F270" s="39"/>
    </row>
    <row r="271" spans="5:6" x14ac:dyDescent="0.15">
      <c r="E271" s="39"/>
      <c r="F271" s="39"/>
    </row>
    <row r="272" spans="5:6" x14ac:dyDescent="0.15">
      <c r="E272" s="39"/>
      <c r="F272" s="39"/>
    </row>
    <row r="273" spans="5:6" x14ac:dyDescent="0.15">
      <c r="E273" s="40"/>
      <c r="F273" s="40"/>
    </row>
    <row r="274" spans="5:6" x14ac:dyDescent="0.15">
      <c r="E274" s="40"/>
      <c r="F274" s="40"/>
    </row>
    <row r="275" spans="5:6" x14ac:dyDescent="0.15">
      <c r="E275" s="39"/>
      <c r="F275" s="39"/>
    </row>
    <row r="276" spans="5:6" x14ac:dyDescent="0.15">
      <c r="E276" s="39"/>
      <c r="F276" s="39"/>
    </row>
    <row r="277" spans="5:6" x14ac:dyDescent="0.15">
      <c r="E277" s="39"/>
      <c r="F277" s="39"/>
    </row>
    <row r="278" spans="5:6" x14ac:dyDescent="0.15">
      <c r="E278" s="39"/>
      <c r="F278" s="39"/>
    </row>
    <row r="279" spans="5:6" x14ac:dyDescent="0.15">
      <c r="E279" s="39"/>
      <c r="F279" s="39"/>
    </row>
    <row r="280" spans="5:6" x14ac:dyDescent="0.15">
      <c r="E280" s="39"/>
      <c r="F280" s="39"/>
    </row>
    <row r="281" spans="5:6" x14ac:dyDescent="0.15">
      <c r="E281" s="39"/>
      <c r="F281" s="39"/>
    </row>
    <row r="282" spans="5:6" x14ac:dyDescent="0.15">
      <c r="E282" s="38"/>
      <c r="F282" s="38"/>
    </row>
    <row r="283" spans="5:6" x14ac:dyDescent="0.15">
      <c r="E283" s="39"/>
      <c r="F283" s="39"/>
    </row>
    <row r="284" spans="5:6" x14ac:dyDescent="0.15">
      <c r="E284" s="39"/>
      <c r="F284" s="39"/>
    </row>
    <row r="285" spans="5:6" x14ac:dyDescent="0.15">
      <c r="E285" s="39"/>
      <c r="F285" s="39"/>
    </row>
    <row r="286" spans="5:6" x14ac:dyDescent="0.15">
      <c r="E286" s="38"/>
      <c r="F286" s="38"/>
    </row>
    <row r="287" spans="5:6" x14ac:dyDescent="0.15">
      <c r="E287" s="39"/>
      <c r="F287" s="39"/>
    </row>
    <row r="288" spans="5:6" x14ac:dyDescent="0.15">
      <c r="E288" s="39"/>
      <c r="F288" s="39"/>
    </row>
    <row r="289" spans="5:6" x14ac:dyDescent="0.15">
      <c r="E289" s="39"/>
      <c r="F289" s="39"/>
    </row>
    <row r="290" spans="5:6" x14ac:dyDescent="0.15">
      <c r="E290" s="40"/>
      <c r="F290" s="40"/>
    </row>
    <row r="291" spans="5:6" x14ac:dyDescent="0.15">
      <c r="E291" s="39"/>
      <c r="F291" s="39"/>
    </row>
    <row r="292" spans="5:6" x14ac:dyDescent="0.15">
      <c r="E292" s="39"/>
      <c r="F292" s="39"/>
    </row>
    <row r="293" spans="5:6" x14ac:dyDescent="0.15">
      <c r="E293" s="39"/>
      <c r="F293" s="39"/>
    </row>
    <row r="294" spans="5:6" x14ac:dyDescent="0.15">
      <c r="E294" s="39"/>
      <c r="F294" s="39"/>
    </row>
    <row r="295" spans="5:6" x14ac:dyDescent="0.15">
      <c r="E295" s="39"/>
      <c r="F295" s="39"/>
    </row>
    <row r="296" spans="5:6" x14ac:dyDescent="0.15">
      <c r="E296" s="39"/>
      <c r="F296" s="39"/>
    </row>
    <row r="297" spans="5:6" x14ac:dyDescent="0.15">
      <c r="E297" s="39"/>
      <c r="F297" s="39"/>
    </row>
    <row r="298" spans="5:6" x14ac:dyDescent="0.15">
      <c r="E298" s="39"/>
      <c r="F298" s="39"/>
    </row>
    <row r="299" spans="5:6" x14ac:dyDescent="0.15">
      <c r="E299" s="39"/>
      <c r="F299" s="39"/>
    </row>
    <row r="300" spans="5:6" x14ac:dyDescent="0.15">
      <c r="E300" s="39"/>
      <c r="F300" s="39"/>
    </row>
    <row r="301" spans="5:6" x14ac:dyDescent="0.15">
      <c r="E301" s="39"/>
      <c r="F301" s="39"/>
    </row>
    <row r="302" spans="5:6" x14ac:dyDescent="0.15">
      <c r="E302" s="39"/>
      <c r="F302" s="39"/>
    </row>
    <row r="303" spans="5:6" x14ac:dyDescent="0.15">
      <c r="E303" s="39"/>
      <c r="F303" s="39"/>
    </row>
    <row r="304" spans="5:6" x14ac:dyDescent="0.15">
      <c r="E304" s="39"/>
      <c r="F304" s="39"/>
    </row>
    <row r="305" spans="5:6" x14ac:dyDescent="0.15">
      <c r="E305" s="39"/>
      <c r="F305" s="39"/>
    </row>
    <row r="306" spans="5:6" x14ac:dyDescent="0.15">
      <c r="E306" s="39"/>
      <c r="F306" s="39"/>
    </row>
    <row r="307" spans="5:6" x14ac:dyDescent="0.15">
      <c r="E307" s="39"/>
      <c r="F307" s="39"/>
    </row>
    <row r="308" spans="5:6" x14ac:dyDescent="0.15">
      <c r="E308" s="39"/>
      <c r="F308" s="39"/>
    </row>
    <row r="309" spans="5:6" x14ac:dyDescent="0.15">
      <c r="E309" s="40"/>
      <c r="F309" s="40"/>
    </row>
    <row r="310" spans="5:6" x14ac:dyDescent="0.15">
      <c r="E310" s="40"/>
      <c r="F310" s="40"/>
    </row>
    <row r="311" spans="5:6" x14ac:dyDescent="0.15">
      <c r="E311" s="39"/>
      <c r="F311" s="39"/>
    </row>
    <row r="312" spans="5:6" x14ac:dyDescent="0.15">
      <c r="E312" s="40"/>
      <c r="F312" s="40"/>
    </row>
    <row r="313" spans="5:6" x14ac:dyDescent="0.15">
      <c r="E313" s="40"/>
      <c r="F313" s="40"/>
    </row>
    <row r="314" spans="5:6" x14ac:dyDescent="0.15">
      <c r="E314" s="38"/>
      <c r="F314" s="38"/>
    </row>
    <row r="315" spans="5:6" x14ac:dyDescent="0.15">
      <c r="E315" s="39"/>
      <c r="F315" s="39"/>
    </row>
    <row r="316" spans="5:6" x14ac:dyDescent="0.15">
      <c r="E316" s="38"/>
      <c r="F316" s="38"/>
    </row>
    <row r="317" spans="5:6" x14ac:dyDescent="0.15">
      <c r="E317" s="40"/>
      <c r="F317" s="40"/>
    </row>
    <row r="318" spans="5:6" x14ac:dyDescent="0.15">
      <c r="E318" s="39"/>
      <c r="F318" s="39"/>
    </row>
    <row r="319" spans="5:6" x14ac:dyDescent="0.15">
      <c r="E319" s="39"/>
      <c r="F319" s="39"/>
    </row>
    <row r="320" spans="5:6" x14ac:dyDescent="0.15">
      <c r="E320" s="39"/>
      <c r="F320" s="39"/>
    </row>
    <row r="321" spans="5:6" x14ac:dyDescent="0.15">
      <c r="E321" s="39"/>
      <c r="F321" s="39"/>
    </row>
    <row r="322" spans="5:6" x14ac:dyDescent="0.15">
      <c r="E322" s="39"/>
      <c r="F322" s="39"/>
    </row>
    <row r="323" spans="5:6" x14ac:dyDescent="0.15">
      <c r="E323" s="39"/>
      <c r="F323" s="39"/>
    </row>
    <row r="324" spans="5:6" x14ac:dyDescent="0.15">
      <c r="E324" s="39"/>
      <c r="F324" s="39"/>
    </row>
    <row r="325" spans="5:6" x14ac:dyDescent="0.15">
      <c r="E325" s="39"/>
      <c r="F325" s="39"/>
    </row>
    <row r="326" spans="5:6" x14ac:dyDescent="0.15">
      <c r="E326" s="39"/>
      <c r="F326" s="39"/>
    </row>
    <row r="327" spans="5:6" x14ac:dyDescent="0.15">
      <c r="E327" s="39"/>
      <c r="F327" s="39"/>
    </row>
    <row r="328" spans="5:6" x14ac:dyDescent="0.15">
      <c r="E328" s="39"/>
      <c r="F328" s="39"/>
    </row>
    <row r="329" spans="5:6" x14ac:dyDescent="0.15">
      <c r="E329" s="39"/>
      <c r="F329" s="39"/>
    </row>
    <row r="330" spans="5:6" x14ac:dyDescent="0.15">
      <c r="E330" s="39"/>
      <c r="F330" s="39"/>
    </row>
    <row r="331" spans="5:6" x14ac:dyDescent="0.15">
      <c r="E331" s="39"/>
      <c r="F331" s="39"/>
    </row>
    <row r="332" spans="5:6" x14ac:dyDescent="0.15">
      <c r="E332" s="39"/>
      <c r="F332" s="39"/>
    </row>
    <row r="333" spans="5:6" x14ac:dyDescent="0.15">
      <c r="E333" s="39"/>
      <c r="F333" s="39"/>
    </row>
    <row r="334" spans="5:6" x14ac:dyDescent="0.15">
      <c r="E334" s="39"/>
      <c r="F334" s="39"/>
    </row>
    <row r="335" spans="5:6" x14ac:dyDescent="0.15">
      <c r="E335" s="39"/>
      <c r="F335" s="39"/>
    </row>
    <row r="336" spans="5:6" x14ac:dyDescent="0.15">
      <c r="E336" s="39"/>
      <c r="F336" s="39"/>
    </row>
    <row r="337" spans="5:6" x14ac:dyDescent="0.15">
      <c r="E337" s="39"/>
      <c r="F337" s="39"/>
    </row>
    <row r="338" spans="5:6" x14ac:dyDescent="0.15">
      <c r="E338" s="39"/>
      <c r="F338" s="39"/>
    </row>
    <row r="339" spans="5:6" x14ac:dyDescent="0.15">
      <c r="E339" s="39"/>
      <c r="F339" s="39"/>
    </row>
    <row r="340" spans="5:6" x14ac:dyDescent="0.15">
      <c r="E340" s="39"/>
      <c r="F340" s="39"/>
    </row>
    <row r="341" spans="5:6" x14ac:dyDescent="0.15">
      <c r="E341" s="39"/>
      <c r="F341" s="39"/>
    </row>
    <row r="342" spans="5:6" x14ac:dyDescent="0.15">
      <c r="E342" s="39"/>
      <c r="F342" s="39"/>
    </row>
    <row r="343" spans="5:6" x14ac:dyDescent="0.15">
      <c r="E343" s="39"/>
      <c r="F343" s="39"/>
    </row>
    <row r="344" spans="5:6" x14ac:dyDescent="0.15">
      <c r="E344" s="39"/>
      <c r="F344" s="39"/>
    </row>
    <row r="345" spans="5:6" x14ac:dyDescent="0.15">
      <c r="E345" s="39"/>
      <c r="F345" s="39"/>
    </row>
    <row r="346" spans="5:6" x14ac:dyDescent="0.15">
      <c r="E346" s="39"/>
      <c r="F346" s="39"/>
    </row>
    <row r="347" spans="5:6" x14ac:dyDescent="0.15">
      <c r="E347" s="39"/>
      <c r="F347" s="39"/>
    </row>
    <row r="348" spans="5:6" x14ac:dyDescent="0.15">
      <c r="E348" s="39"/>
      <c r="F348" s="39"/>
    </row>
    <row r="349" spans="5:6" x14ac:dyDescent="0.15">
      <c r="E349" s="39"/>
      <c r="F349" s="39"/>
    </row>
    <row r="350" spans="5:6" x14ac:dyDescent="0.15">
      <c r="E350" s="39"/>
      <c r="F350" s="39"/>
    </row>
    <row r="351" spans="5:6" x14ac:dyDescent="0.15">
      <c r="E351" s="39"/>
      <c r="F351" s="39"/>
    </row>
    <row r="352" spans="5:6" x14ac:dyDescent="0.15">
      <c r="E352" s="39"/>
      <c r="F352" s="39"/>
    </row>
    <row r="353" spans="5:6" x14ac:dyDescent="0.15">
      <c r="E353" s="39"/>
      <c r="F353" s="39"/>
    </row>
    <row r="354" spans="5:6" x14ac:dyDescent="0.15">
      <c r="E354" s="39"/>
      <c r="F354" s="39"/>
    </row>
    <row r="355" spans="5:6" x14ac:dyDescent="0.15">
      <c r="E355" s="39"/>
      <c r="F355" s="39"/>
    </row>
    <row r="356" spans="5:6" x14ac:dyDescent="0.15">
      <c r="E356" s="39"/>
      <c r="F356" s="39"/>
    </row>
    <row r="357" spans="5:6" x14ac:dyDescent="0.15">
      <c r="E357" s="39"/>
      <c r="F357" s="39"/>
    </row>
    <row r="358" spans="5:6" x14ac:dyDescent="0.15">
      <c r="E358" s="39"/>
      <c r="F358" s="39"/>
    </row>
    <row r="359" spans="5:6" x14ac:dyDescent="0.15">
      <c r="E359" s="39"/>
      <c r="F359" s="39"/>
    </row>
    <row r="360" spans="5:6" x14ac:dyDescent="0.15">
      <c r="E360" s="39"/>
      <c r="F360" s="39"/>
    </row>
    <row r="361" spans="5:6" x14ac:dyDescent="0.15">
      <c r="E361" s="39"/>
      <c r="F361" s="39"/>
    </row>
    <row r="362" spans="5:6" x14ac:dyDescent="0.15">
      <c r="E362" s="39"/>
      <c r="F362" s="39"/>
    </row>
    <row r="363" spans="5:6" x14ac:dyDescent="0.15">
      <c r="E363" s="39"/>
      <c r="F363" s="39"/>
    </row>
    <row r="364" spans="5:6" x14ac:dyDescent="0.15">
      <c r="E364" s="39"/>
      <c r="F364" s="39"/>
    </row>
    <row r="365" spans="5:6" x14ac:dyDescent="0.15">
      <c r="E365" s="39"/>
      <c r="F365" s="39"/>
    </row>
  </sheetData>
  <autoFilter ref="C2:BE78" xr:uid="{00000000-0009-0000-0000-000003000000}">
    <sortState xmlns:xlrd2="http://schemas.microsoft.com/office/spreadsheetml/2017/richdata2" ref="C3:BE78">
      <sortCondition descending="1" ref="G2:G78"/>
    </sortState>
  </autoFilter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Ranglijst</vt:lpstr>
      <vt:lpstr>Top 5</vt:lpstr>
      <vt:lpstr>VLOTEN</vt:lpstr>
      <vt:lpstr>Adelskalenderen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Ranglijst 1996 IOU</dc:title>
  <dc:subject/>
  <dc:creator>BOERSMA</dc:creator>
  <cp:keywords/>
  <dc:description/>
  <cp:lastModifiedBy>Paul Rouffaer</cp:lastModifiedBy>
  <cp:revision/>
  <dcterms:created xsi:type="dcterms:W3CDTF">1997-08-28T11:48:36Z</dcterms:created>
  <dcterms:modified xsi:type="dcterms:W3CDTF">2025-05-26T06:20:14Z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>Intern gebruik</vt:lpwstr>
  </property>
</Properties>
</file>